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(2)'!$A$4:$I$209</definedName>
  </definedNames>
  <calcPr calcId="152511"/>
</workbook>
</file>

<file path=xl/calcChain.xml><?xml version="1.0" encoding="utf-8"?>
<calcChain xmlns="http://schemas.openxmlformats.org/spreadsheetml/2006/main">
  <c r="H141" i="7" l="1"/>
  <c r="H109" i="7"/>
  <c r="G109" i="7"/>
  <c r="I110" i="7"/>
  <c r="H101" i="7"/>
  <c r="G101" i="7"/>
  <c r="I102" i="7"/>
  <c r="I101" i="7" s="1"/>
  <c r="H93" i="7"/>
  <c r="G93" i="7"/>
  <c r="I94" i="7"/>
  <c r="I73" i="7" l="1"/>
  <c r="I61" i="7"/>
  <c r="I55" i="7"/>
  <c r="I49" i="7"/>
  <c r="I188" i="7" l="1"/>
  <c r="I187" i="7"/>
  <c r="I186" i="7"/>
  <c r="I185" i="7"/>
  <c r="I184" i="7"/>
  <c r="I170" i="7"/>
  <c r="I136" i="7"/>
  <c r="I134" i="7"/>
  <c r="I115" i="7"/>
  <c r="I114" i="7"/>
  <c r="I113" i="7" l="1"/>
  <c r="H103" i="7"/>
  <c r="G103" i="7"/>
  <c r="I105" i="7"/>
  <c r="I67" i="7"/>
  <c r="I50" i="7"/>
  <c r="H24" i="7" l="1"/>
  <c r="G24" i="7"/>
  <c r="I25" i="7"/>
  <c r="I22" i="7"/>
  <c r="I52" i="7" l="1"/>
  <c r="I28" i="7"/>
  <c r="H27" i="7"/>
  <c r="H31" i="7"/>
  <c r="G27" i="7"/>
  <c r="G199" i="7"/>
  <c r="G193" i="7"/>
  <c r="G190" i="7"/>
  <c r="G141" i="7"/>
  <c r="G125" i="7"/>
  <c r="G123" i="7"/>
  <c r="G121" i="7"/>
  <c r="G118" i="7"/>
  <c r="G107" i="7"/>
  <c r="G96" i="7"/>
  <c r="G89" i="7"/>
  <c r="G81" i="7"/>
  <c r="G44" i="7"/>
  <c r="G37" i="7"/>
  <c r="G31" i="7"/>
  <c r="G19" i="7"/>
  <c r="G16" i="7"/>
  <c r="G9" i="7"/>
  <c r="G7" i="7"/>
  <c r="I191" i="7"/>
  <c r="I174" i="7"/>
  <c r="I152" i="7"/>
  <c r="I148" i="7"/>
  <c r="I117" i="7"/>
  <c r="I72" i="7"/>
  <c r="G80" i="7" l="1"/>
  <c r="G6" i="7"/>
  <c r="I42" i="7"/>
  <c r="I41" i="7"/>
  <c r="H7" i="7" l="1"/>
  <c r="I21" i="7"/>
  <c r="I20" i="7"/>
  <c r="H44" i="7" l="1"/>
  <c r="I79" i="7"/>
  <c r="I75" i="7" l="1"/>
  <c r="I15" i="7" l="1"/>
  <c r="I14" i="7"/>
  <c r="I13" i="7"/>
  <c r="I11" i="7"/>
  <c r="I10" i="7"/>
  <c r="H193" i="7" l="1"/>
  <c r="I194" i="7"/>
  <c r="I157" i="7"/>
  <c r="H118" i="7"/>
  <c r="I120" i="7"/>
  <c r="I40" i="7"/>
  <c r="I158" i="7" l="1"/>
  <c r="H19" i="7"/>
  <c r="H205" i="7" l="1"/>
  <c r="G205" i="7"/>
  <c r="I168" i="7"/>
  <c r="I165" i="7"/>
  <c r="I164" i="7"/>
  <c r="I149" i="7"/>
  <c r="I104" i="7"/>
  <c r="I87" i="7" l="1"/>
  <c r="I132" i="7" l="1"/>
  <c r="I116" i="7" l="1"/>
  <c r="I109" i="7" l="1"/>
  <c r="H37" i="7"/>
  <c r="I38" i="7"/>
  <c r="I39" i="7"/>
  <c r="H190" i="7" l="1"/>
  <c r="I111" i="7"/>
  <c r="I84" i="7"/>
  <c r="I62" i="7"/>
  <c r="I53" i="7"/>
  <c r="I23" i="7"/>
  <c r="I112" i="7" l="1"/>
  <c r="I201" i="7"/>
  <c r="I159" i="7"/>
  <c r="I153" i="7"/>
  <c r="I137" i="7"/>
  <c r="I86" i="7"/>
  <c r="I54" i="7"/>
  <c r="I56" i="7"/>
  <c r="I57" i="7"/>
  <c r="I70" i="7"/>
  <c r="I51" i="7"/>
  <c r="I35" i="7"/>
  <c r="I8" i="7"/>
  <c r="I7" i="7" s="1"/>
  <c r="I193" i="7" l="1"/>
  <c r="I163" i="7" l="1"/>
  <c r="I162" i="7"/>
  <c r="I135" i="7"/>
  <c r="I106" i="7"/>
  <c r="I83" i="7"/>
  <c r="I85" i="7"/>
  <c r="I43" i="7"/>
  <c r="I189" i="7" l="1"/>
  <c r="I151" i="7" l="1"/>
  <c r="H107" i="7" l="1"/>
  <c r="I65" i="7"/>
  <c r="I58" i="7"/>
  <c r="I150" i="7"/>
  <c r="H89" i="7" l="1"/>
  <c r="I119" i="7"/>
  <c r="H207" i="7"/>
  <c r="G207" i="7"/>
  <c r="I208" i="7"/>
  <c r="I206" i="7"/>
  <c r="H199" i="7"/>
  <c r="I200" i="7"/>
  <c r="H139" i="7"/>
  <c r="G139" i="7"/>
  <c r="I140" i="7"/>
  <c r="H99" i="7"/>
  <c r="G99" i="7"/>
  <c r="I100" i="7"/>
  <c r="I207" i="7" l="1"/>
  <c r="I108" i="7" l="1"/>
  <c r="I98" i="7"/>
  <c r="H81" i="7" l="1"/>
  <c r="I48" i="7"/>
  <c r="I78" i="7"/>
  <c r="I30" i="7"/>
  <c r="I29" i="7"/>
  <c r="H16" i="7"/>
  <c r="I81" i="7" l="1"/>
  <c r="I37" i="7"/>
  <c r="I44" i="7"/>
  <c r="I31" i="7"/>
  <c r="I27" i="7"/>
  <c r="I24" i="7"/>
  <c r="I19" i="7"/>
  <c r="H9" i="7"/>
  <c r="I12" i="7"/>
  <c r="H6" i="7" l="1"/>
  <c r="I9" i="7"/>
  <c r="I16" i="7"/>
  <c r="H96" i="7"/>
  <c r="I69" i="7"/>
  <c r="I6" i="7" l="1"/>
  <c r="I107" i="7"/>
  <c r="I204" i="7" l="1"/>
  <c r="H203" i="7"/>
  <c r="G203" i="7"/>
  <c r="I202" i="7"/>
  <c r="I198" i="7"/>
  <c r="H197" i="7"/>
  <c r="G197" i="7"/>
  <c r="I196" i="7"/>
  <c r="H195" i="7"/>
  <c r="G195" i="7"/>
  <c r="I156" i="7"/>
  <c r="I147" i="7"/>
  <c r="H121" i="7"/>
  <c r="I97" i="7"/>
  <c r="I199" i="7" l="1"/>
  <c r="I205" i="7"/>
  <c r="I197" i="7"/>
  <c r="I203" i="7"/>
  <c r="I195" i="7"/>
  <c r="I77" i="7"/>
  <c r="I76" i="7"/>
  <c r="I74" i="7"/>
  <c r="I71" i="7"/>
  <c r="I68" i="7"/>
  <c r="I66" i="7"/>
  <c r="I64" i="7"/>
  <c r="I63" i="7"/>
  <c r="I60" i="7"/>
  <c r="I59" i="7"/>
  <c r="I47" i="7"/>
  <c r="I46" i="7"/>
  <c r="I45" i="7"/>
  <c r="I36" i="7"/>
  <c r="I34" i="7"/>
  <c r="I33" i="7"/>
  <c r="I32" i="7"/>
  <c r="I177" i="7" l="1"/>
  <c r="I122" i="7"/>
  <c r="I183" i="7" l="1"/>
  <c r="I182" i="7"/>
  <c r="I181" i="7"/>
  <c r="I180" i="7"/>
  <c r="I179" i="7"/>
  <c r="I178" i="7"/>
  <c r="I176" i="7"/>
  <c r="I175" i="7"/>
  <c r="I173" i="7"/>
  <c r="I172" i="7"/>
  <c r="I171" i="7"/>
  <c r="I169" i="7"/>
  <c r="I167" i="7"/>
  <c r="I166" i="7"/>
  <c r="I161" i="7"/>
  <c r="I160" i="7"/>
  <c r="I155" i="7"/>
  <c r="I154" i="7"/>
  <c r="I146" i="7"/>
  <c r="I145" i="7"/>
  <c r="I144" i="7"/>
  <c r="I143" i="7"/>
  <c r="I142" i="7"/>
  <c r="I138" i="7"/>
  <c r="I133" i="7"/>
  <c r="I131" i="7"/>
  <c r="I130" i="7"/>
  <c r="I129" i="7"/>
  <c r="I128" i="7"/>
  <c r="I127" i="7"/>
  <c r="I126" i="7"/>
  <c r="H125" i="7"/>
  <c r="I124" i="7"/>
  <c r="H123" i="7"/>
  <c r="I95" i="7"/>
  <c r="I93" i="7" s="1"/>
  <c r="I92" i="7"/>
  <c r="H91" i="7"/>
  <c r="G91" i="7"/>
  <c r="I90" i="7"/>
  <c r="I88" i="7"/>
  <c r="I82" i="7"/>
  <c r="I26" i="7"/>
  <c r="I18" i="7"/>
  <c r="I17" i="7"/>
  <c r="G209" i="7" l="1"/>
  <c r="I103" i="7"/>
  <c r="I139" i="7"/>
  <c r="I96" i="7"/>
  <c r="I121" i="7"/>
  <c r="I125" i="7"/>
  <c r="I190" i="7"/>
  <c r="I118" i="7"/>
  <c r="I91" i="7"/>
  <c r="I123" i="7"/>
  <c r="I141" i="7"/>
  <c r="I89" i="7" l="1"/>
  <c r="H80" i="7"/>
  <c r="I99" i="7"/>
  <c r="I80" i="7" l="1"/>
  <c r="H209" i="7"/>
  <c r="I209" i="7" s="1"/>
</calcChain>
</file>

<file path=xl/sharedStrings.xml><?xml version="1.0" encoding="utf-8"?>
<sst xmlns="http://schemas.openxmlformats.org/spreadsheetml/2006/main" count="894" uniqueCount="358">
  <si>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</si>
  <si>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</si>
  <si>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</si>
  <si>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</si>
  <si>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</si>
  <si>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</si>
  <si>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</si>
  <si>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</si>
  <si>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</si>
  <si>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</si>
  <si>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</si>
  <si>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</si>
  <si>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</si>
  <si>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</si>
  <si>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</si>
  <si>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</si>
  <si>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</si>
  <si>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</si>
  <si>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</si>
  <si>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</si>
  <si>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</si>
  <si>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</si>
  <si>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</si>
  <si>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</si>
  <si>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</si>
  <si>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</si>
  <si>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</si>
  <si>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</si>
  <si>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</si>
  <si>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</si>
  <si>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</si>
  <si>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</si>
  <si>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</si>
  <si>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</si>
  <si>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</si>
  <si>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</si>
  <si>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</si>
  <si>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</si>
  <si>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</si>
  <si>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</si>
  <si>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</si>
  <si>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</si>
  <si>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</si>
  <si>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</si>
  <si>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</si>
  <si>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</si>
  <si>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</si>
  <si>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</si>
  <si>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</si>
  <si>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</si>
  <si>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</si>
  <si>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</si>
  <si>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</si>
  <si>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</si>
  <si>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</si>
  <si>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</si>
  <si>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</si>
  <si>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</si>
  <si>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</si>
  <si>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</si>
  <si>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</si>
  <si>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</si>
  <si>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</si>
  <si>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</si>
  <si>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</si>
  <si>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</si>
  <si>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</si>
  <si>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</si>
  <si>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</si>
  <si>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</si>
  <si>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</si>
  <si>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</si>
  <si>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</si>
  <si>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</si>
  <si>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</si>
  <si>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</si>
  <si>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</si>
  <si>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</si>
  <si>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</si>
  <si>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</si>
  <si>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</si>
  <si>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</si>
  <si>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</si>
  <si>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</si>
  <si>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</si>
  <si>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</si>
  <si>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</si>
  <si>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</si>
  <si>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</si>
  <si>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</si>
  <si>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</si>
  <si>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</si>
  <si>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</si>
  <si>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</si>
  <si>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</si>
  <si>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</si>
  <si>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</si>
  <si>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</si>
  <si>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</si>
  <si>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</si>
  <si>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</si>
  <si>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</si>
  <si>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</si>
  <si>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</si>
  <si>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</si>
  <si>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</si>
  <si>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</si>
  <si>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</si>
  <si>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</si>
  <si>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</si>
  <si>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</si>
  <si>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</si>
  <si>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</si>
  <si>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</si>
  <si>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</si>
  <si>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</si>
  <si>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</si>
  <si>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</si>
  <si>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</si>
  <si>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</si>
  <si>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</si>
  <si>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</si>
  <si>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</si>
  <si>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</si>
  <si>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</si>
  <si>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</si>
  <si>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</si>
  <si>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</si>
  <si>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</si>
  <si>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</si>
  <si>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</si>
  <si>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</si>
  <si>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</si>
  <si>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</si>
  <si>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</si>
  <si>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</si>
  <si>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</si>
  <si>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</si>
  <si>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</si>
  <si>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</si>
  <si>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</si>
  <si>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</si>
  <si>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</si>
  <si>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</si>
  <si>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</si>
  <si>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</si>
  <si>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</si>
  <si>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</si>
  <si>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</si>
  <si>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</si>
  <si>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</si>
  <si>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</si>
  <si>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</si>
  <si>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</si>
  <si>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</si>
  <si>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</si>
  <si>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</si>
  <si>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</si>
  <si>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</si>
  <si>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</si>
  <si>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</si>
  <si>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</si>
  <si>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</si>
  <si>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</si>
  <si>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</si>
  <si>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</si>
  <si>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</si>
  <si>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</si>
  <si>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</si>
  <si>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</si>
  <si>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</si>
  <si>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</si>
  <si>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</si>
  <si>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</si>
  <si>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</si>
  <si>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</si>
  <si>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</si>
  <si>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</si>
  <si>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</si>
  <si>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</si>
  <si>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</si>
  <si>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</si>
  <si>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</si>
  <si>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</si>
  <si>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</si>
  <si>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</si>
  <si>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</si>
  <si>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</si>
  <si>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</si>
  <si>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</si>
  <si>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</si>
  <si>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</si>
  <si>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</si>
  <si>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</si>
  <si>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</si>
  <si>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</si>
  <si>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</si>
  <si>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</si>
  <si>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</si>
  <si>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</si>
  <si>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</si>
  <si>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</si>
  <si>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</si>
  <si>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</si>
  <si>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</si>
  <si>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</si>
  <si>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</si>
  <si>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</si>
  <si>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</si>
  <si>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</si>
  <si>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</si>
  <si>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</si>
  <si>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</si>
  <si>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</si>
  <si>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</si>
  <si>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</si>
  <si>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</si>
  <si>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</si>
  <si>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</si>
  <si>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</si>
  <si>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</si>
  <si>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</si>
  <si>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</si>
  <si>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</si>
  <si>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</si>
  <si>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</si>
  <si>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</si>
  <si>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</si>
  <si>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</si>
  <si>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</si>
  <si>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</si>
  <si>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</si>
  <si>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</si>
  <si>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</si>
  <si>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</si>
  <si>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</si>
  <si>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</si>
  <si>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</si>
  <si>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</si>
  <si>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</si>
  <si>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</si>
  <si>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</si>
  <si>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</si>
  <si>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</si>
  <si>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</si>
  <si>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</si>
  <si>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</si>
  <si>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</si>
  <si>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</si>
  <si>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</si>
  <si>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</si>
  <si>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</si>
  <si>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</si>
  <si>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</si>
  <si>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</si>
  <si>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</si>
  <si>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</si>
  <si>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</si>
  <si>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</si>
  <si>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</si>
  <si>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</si>
  <si>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</si>
  <si>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</si>
  <si>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</si>
  <si>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</si>
  <si>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</si>
  <si>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</si>
  <si>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</si>
  <si>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</si>
  <si>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</si>
  <si>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</si>
  <si>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</si>
  <si>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</si>
  <si>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</si>
  <si>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</si>
  <si>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</si>
  <si>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</si>
  <si>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</si>
  <si>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</si>
  <si>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</si>
  <si>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</si>
  <si>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</si>
  <si>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</si>
  <si>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</si>
  <si>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</si>
  <si>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</si>
  <si>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</si>
  <si>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</si>
  <si>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</si>
  <si>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</si>
  <si>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</si>
  <si>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</si>
  <si>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</si>
  <si>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</si>
  <si>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</si>
  <si>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</si>
  <si>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</si>
  <si>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</si>
  <si>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</si>
  <si>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</si>
  <si>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</si>
  <si>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</si>
  <si>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</si>
  <si>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</si>
  <si>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</si>
  <si>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</si>
  <si>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</si>
  <si>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</si>
  <si>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</si>
  <si>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</si>
  <si>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</si>
  <si>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</si>
  <si>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</si>
  <si>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</si>
  <si>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10.4.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</si>
  <si>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</si>
  <si>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</si>
  <si>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</si>
  <si>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18.0.03.21000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</si>
  <si>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</si>
  <si>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</si>
  <si>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</si>
  <si>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</si>
  <si>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</si>
  <si>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</si>
  <si>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</si>
  <si>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</si>
  <si>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</si>
  <si>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</si>
  <si>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</si>
  <si>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11.0.04.21000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</si>
  <si>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</si>
  <si>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</si>
  <si>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</si>
  <si>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</si>
  <si>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</si>
  <si>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</si>
  <si>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</si>
  <si>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</si>
  <si>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</si>
  <si>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</si>
  <si>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</si>
  <si>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</si>
  <si>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</si>
  <si>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</si>
  <si>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</si>
  <si>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</si>
  <si>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</si>
  <si>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</si>
  <si>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Информация об исполнении муниципальных программ  и подпрограмм 
муниципального образования Куйтунский район на 01.04.2023 г.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</si>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</sst>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3" borderId="8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02" t="s">
        <v>6</v>
      </c>
      <c r="B5" s="102"/>
      <c r="C5" s="102"/>
      <c r="D5" s="102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02" t="s">
        <v>8</v>
      </c>
      <c r="B8" s="102"/>
      <c r="C8" s="102"/>
      <c r="D8" s="102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abSelected="1" topLeftCell="A199" workbookViewId="0">
      <selection activeCell="E219" sqref="E219"/>
    </sheetView>
  </sheetViews>
  <sheetFormatPr defaultRowHeight="12.75" x14ac:dyDescent="0.2"/>
  <cols>
    <col min="1" max="1" width="6.140625" style="46" customWidth="1"/>
    <col min="2" max="2" width="45.140625" style="47" customWidth="1"/>
    <col min="3" max="4" width="9.140625" style="47"/>
    <col min="5" max="5" width="15.85546875" style="47" customWidth="1"/>
    <col min="6" max="6" width="9.140625" style="47"/>
    <col min="7" max="7" width="12" style="47" customWidth="1"/>
    <col min="8" max="8" width="10.42578125" style="47" customWidth="1"/>
    <col min="9" max="9" width="11.140625" style="47" customWidth="1"/>
    <col min="10" max="10" width="17.140625" customWidth="1"/>
  </cols>
  <sheetData>
    <row r="1" spans="1:9" ht="39" customHeight="1" x14ac:dyDescent="0.25">
      <c r="A1" s="126" t="s">
        <v>349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">
      <c r="A2" s="13"/>
      <c r="B2" s="127"/>
      <c r="C2" s="127"/>
      <c r="D2" s="127"/>
      <c r="E2" s="127"/>
      <c r="F2" s="127"/>
      <c r="G2" s="127"/>
      <c r="H2" s="127"/>
      <c r="I2" s="127"/>
    </row>
    <row r="3" spans="1:9" x14ac:dyDescent="0.2">
      <c r="A3" s="13"/>
      <c r="B3" s="4"/>
      <c r="C3" s="4"/>
      <c r="D3" s="4"/>
      <c r="E3" s="4"/>
      <c r="F3" s="4"/>
      <c r="G3" s="3"/>
      <c r="H3" s="128" t="s">
        <v>0</v>
      </c>
      <c r="I3" s="128"/>
    </row>
    <row r="4" spans="1:9" ht="24" customHeight="1" x14ac:dyDescent="0.2">
      <c r="A4" s="129" t="s">
        <v>1</v>
      </c>
      <c r="B4" s="129" t="s">
        <v>2</v>
      </c>
      <c r="C4" s="131" t="s">
        <v>11</v>
      </c>
      <c r="D4" s="132"/>
      <c r="E4" s="132"/>
      <c r="F4" s="133"/>
      <c r="G4" s="129" t="s">
        <v>326</v>
      </c>
      <c r="H4" s="129" t="s">
        <v>3</v>
      </c>
      <c r="I4" s="129" t="s">
        <v>4</v>
      </c>
    </row>
    <row r="5" spans="1:9" ht="46.5" customHeight="1" x14ac:dyDescent="0.2">
      <c r="A5" s="130"/>
      <c r="B5" s="130"/>
      <c r="C5" s="12" t="s">
        <v>12</v>
      </c>
      <c r="D5" s="12" t="s">
        <v>13</v>
      </c>
      <c r="E5" s="12" t="s">
        <v>14</v>
      </c>
      <c r="F5" s="12" t="s">
        <v>15</v>
      </c>
      <c r="G5" s="130"/>
      <c r="H5" s="130"/>
      <c r="I5" s="130"/>
    </row>
    <row r="6" spans="1:9" x14ac:dyDescent="0.2">
      <c r="A6" s="35" t="s">
        <v>45</v>
      </c>
      <c r="B6" s="40" t="s">
        <v>140</v>
      </c>
      <c r="C6" s="26" t="s">
        <v>18</v>
      </c>
      <c r="D6" s="26"/>
      <c r="E6" s="26" t="s">
        <v>90</v>
      </c>
      <c r="F6" s="26"/>
      <c r="G6" s="60">
        <f>G7+G9+G16+G19+G24+G27+G31+G37+G44</f>
        <v>1262313.1000000003</v>
      </c>
      <c r="H6" s="60">
        <f>H7+H9+H16+H19+H24+H27+H31+H37+H44</f>
        <v>277167.59999999992</v>
      </c>
      <c r="I6" s="27">
        <f>H6/G6</f>
        <v>0.21957119830254462</v>
      </c>
    </row>
    <row r="7" spans="1:9" x14ac:dyDescent="0.2">
      <c r="A7" s="20" t="s">
        <v>141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7">
        <f>G8</f>
        <v>27</v>
      </c>
      <c r="H7" s="57">
        <f t="shared" ref="H7:I7" si="0">H8</f>
        <v>15</v>
      </c>
      <c r="I7" s="57">
        <f t="shared" si="0"/>
        <v>0.55555555555555558</v>
      </c>
    </row>
    <row r="8" spans="1:9" ht="22.5" customHeight="1" x14ac:dyDescent="0.2">
      <c r="A8" s="56" t="s">
        <v>212</v>
      </c>
      <c r="B8" s="79" t="s">
        <v>295</v>
      </c>
      <c r="C8" s="74" t="s">
        <v>18</v>
      </c>
      <c r="D8" s="74" t="s">
        <v>19</v>
      </c>
      <c r="E8" s="74" t="s">
        <v>294</v>
      </c>
      <c r="F8" s="74" t="s">
        <v>24</v>
      </c>
      <c r="G8" s="75">
        <v>27</v>
      </c>
      <c r="H8" s="75">
        <v>15</v>
      </c>
      <c r="I8" s="76">
        <f t="shared" ref="I8" si="1">H8/G8</f>
        <v>0.55555555555555558</v>
      </c>
    </row>
    <row r="9" spans="1:9" x14ac:dyDescent="0.2">
      <c r="A9" s="96" t="s">
        <v>37</v>
      </c>
      <c r="B9" s="80" t="s">
        <v>142</v>
      </c>
      <c r="C9" s="81" t="s">
        <v>18</v>
      </c>
      <c r="D9" s="81"/>
      <c r="E9" s="81"/>
      <c r="F9" s="81"/>
      <c r="G9" s="61">
        <f>SUM(G10:G15)</f>
        <v>835</v>
      </c>
      <c r="H9" s="61">
        <f>SUM(H10:H15)</f>
        <v>85</v>
      </c>
      <c r="I9" s="82">
        <f t="shared" ref="I9:I15" si="2">H9/G9</f>
        <v>0.10179640718562874</v>
      </c>
    </row>
    <row r="10" spans="1:9" ht="22.5" x14ac:dyDescent="0.2">
      <c r="A10" s="97" t="s">
        <v>214</v>
      </c>
      <c r="B10" s="83" t="s">
        <v>213</v>
      </c>
      <c r="C10" s="74" t="s">
        <v>18</v>
      </c>
      <c r="D10" s="74" t="s">
        <v>19</v>
      </c>
      <c r="E10" s="74" t="s">
        <v>33</v>
      </c>
      <c r="F10" s="74" t="s">
        <v>24</v>
      </c>
      <c r="G10" s="75">
        <v>50</v>
      </c>
      <c r="H10" s="75">
        <v>0</v>
      </c>
      <c r="I10" s="76">
        <f t="shared" si="2"/>
        <v>0</v>
      </c>
    </row>
    <row r="11" spans="1:9" ht="22.5" x14ac:dyDescent="0.2">
      <c r="A11" s="97" t="s">
        <v>216</v>
      </c>
      <c r="B11" s="83" t="s">
        <v>321</v>
      </c>
      <c r="C11" s="74" t="s">
        <v>18</v>
      </c>
      <c r="D11" s="74" t="s">
        <v>19</v>
      </c>
      <c r="E11" s="74" t="s">
        <v>323</v>
      </c>
      <c r="F11" s="74" t="s">
        <v>24</v>
      </c>
      <c r="G11" s="75">
        <v>60</v>
      </c>
      <c r="H11" s="75">
        <v>0</v>
      </c>
      <c r="I11" s="76">
        <f t="shared" si="2"/>
        <v>0</v>
      </c>
    </row>
    <row r="12" spans="1:9" ht="22.5" x14ac:dyDescent="0.2">
      <c r="A12" s="97" t="s">
        <v>218</v>
      </c>
      <c r="B12" s="83" t="s">
        <v>215</v>
      </c>
      <c r="C12" s="74" t="s">
        <v>18</v>
      </c>
      <c r="D12" s="74" t="s">
        <v>19</v>
      </c>
      <c r="E12" s="74" t="s">
        <v>143</v>
      </c>
      <c r="F12" s="74" t="s">
        <v>24</v>
      </c>
      <c r="G12" s="75">
        <v>40</v>
      </c>
      <c r="H12" s="75">
        <v>0</v>
      </c>
      <c r="I12" s="76">
        <f t="shared" si="2"/>
        <v>0</v>
      </c>
    </row>
    <row r="13" spans="1:9" ht="16.5" customHeight="1" x14ac:dyDescent="0.2">
      <c r="A13" s="134" t="s">
        <v>220</v>
      </c>
      <c r="B13" s="136" t="s">
        <v>217</v>
      </c>
      <c r="C13" s="74" t="s">
        <v>18</v>
      </c>
      <c r="D13" s="74" t="s">
        <v>19</v>
      </c>
      <c r="E13" s="74" t="s">
        <v>144</v>
      </c>
      <c r="F13" s="74" t="s">
        <v>24</v>
      </c>
      <c r="G13" s="75">
        <v>500</v>
      </c>
      <c r="H13" s="75">
        <v>0</v>
      </c>
      <c r="I13" s="76">
        <f t="shared" si="2"/>
        <v>0</v>
      </c>
    </row>
    <row r="14" spans="1:9" ht="16.5" customHeight="1" x14ac:dyDescent="0.2">
      <c r="A14" s="135"/>
      <c r="B14" s="137"/>
      <c r="C14" s="74" t="s">
        <v>18</v>
      </c>
      <c r="D14" s="74" t="s">
        <v>19</v>
      </c>
      <c r="E14" s="74" t="s">
        <v>144</v>
      </c>
      <c r="F14" s="74" t="s">
        <v>81</v>
      </c>
      <c r="G14" s="75">
        <v>40</v>
      </c>
      <c r="H14" s="75">
        <v>0</v>
      </c>
      <c r="I14" s="76">
        <f t="shared" si="2"/>
        <v>0</v>
      </c>
    </row>
    <row r="15" spans="1:9" ht="33.75" x14ac:dyDescent="0.2">
      <c r="A15" s="97" t="s">
        <v>322</v>
      </c>
      <c r="B15" s="83" t="s">
        <v>219</v>
      </c>
      <c r="C15" s="74" t="s">
        <v>18</v>
      </c>
      <c r="D15" s="74" t="s">
        <v>19</v>
      </c>
      <c r="E15" s="74" t="s">
        <v>221</v>
      </c>
      <c r="F15" s="74" t="s">
        <v>24</v>
      </c>
      <c r="G15" s="75">
        <v>145</v>
      </c>
      <c r="H15" s="75">
        <v>85</v>
      </c>
      <c r="I15" s="76">
        <f t="shared" si="2"/>
        <v>0.58620689655172409</v>
      </c>
    </row>
    <row r="16" spans="1:9" x14ac:dyDescent="0.2">
      <c r="A16" s="96" t="s">
        <v>38</v>
      </c>
      <c r="B16" s="84" t="s">
        <v>145</v>
      </c>
      <c r="C16" s="85" t="s">
        <v>18</v>
      </c>
      <c r="D16" s="85"/>
      <c r="E16" s="81"/>
      <c r="F16" s="81"/>
      <c r="G16" s="61">
        <f>G17+G18</f>
        <v>600</v>
      </c>
      <c r="H16" s="61">
        <f>H17+H18</f>
        <v>113.2</v>
      </c>
      <c r="I16" s="82">
        <f t="shared" ref="I16" si="3">H16/G16</f>
        <v>0.18866666666666668</v>
      </c>
    </row>
    <row r="17" spans="1:9" ht="22.5" x14ac:dyDescent="0.2">
      <c r="A17" s="97" t="s">
        <v>222</v>
      </c>
      <c r="B17" s="83" t="s">
        <v>283</v>
      </c>
      <c r="C17" s="74" t="s">
        <v>18</v>
      </c>
      <c r="D17" s="74" t="s">
        <v>19</v>
      </c>
      <c r="E17" s="74" t="s">
        <v>32</v>
      </c>
      <c r="F17" s="74" t="s">
        <v>24</v>
      </c>
      <c r="G17" s="75">
        <v>300</v>
      </c>
      <c r="H17" s="75">
        <v>71.2</v>
      </c>
      <c r="I17" s="76">
        <f>H17/G17</f>
        <v>0.23733333333333334</v>
      </c>
    </row>
    <row r="18" spans="1:9" ht="56.25" x14ac:dyDescent="0.2">
      <c r="A18" s="97" t="s">
        <v>223</v>
      </c>
      <c r="B18" s="83" t="s">
        <v>284</v>
      </c>
      <c r="C18" s="74" t="s">
        <v>18</v>
      </c>
      <c r="D18" s="74" t="s">
        <v>19</v>
      </c>
      <c r="E18" s="74" t="s">
        <v>146</v>
      </c>
      <c r="F18" s="74" t="s">
        <v>24</v>
      </c>
      <c r="G18" s="75">
        <v>300</v>
      </c>
      <c r="H18" s="75">
        <v>42</v>
      </c>
      <c r="I18" s="76">
        <f>H18/G18</f>
        <v>0.14000000000000001</v>
      </c>
    </row>
    <row r="19" spans="1:9" x14ac:dyDescent="0.2">
      <c r="A19" s="98" t="s">
        <v>147</v>
      </c>
      <c r="B19" s="86" t="s">
        <v>148</v>
      </c>
      <c r="C19" s="81" t="s">
        <v>18</v>
      </c>
      <c r="D19" s="81"/>
      <c r="E19" s="81"/>
      <c r="F19" s="81"/>
      <c r="G19" s="61">
        <f>SUM(G20:G23)</f>
        <v>9009.2000000000007</v>
      </c>
      <c r="H19" s="61">
        <f>SUM(H20:H23)</f>
        <v>0</v>
      </c>
      <c r="I19" s="82">
        <f t="shared" ref="I19:I20" si="4">H19/G19</f>
        <v>0</v>
      </c>
    </row>
    <row r="20" spans="1:9" x14ac:dyDescent="0.2">
      <c r="A20" s="134" t="s">
        <v>304</v>
      </c>
      <c r="B20" s="136" t="s">
        <v>305</v>
      </c>
      <c r="C20" s="74" t="s">
        <v>18</v>
      </c>
      <c r="D20" s="74" t="s">
        <v>19</v>
      </c>
      <c r="E20" s="74" t="s">
        <v>149</v>
      </c>
      <c r="F20" s="74" t="s">
        <v>24</v>
      </c>
      <c r="G20" s="75">
        <v>671</v>
      </c>
      <c r="H20" s="75">
        <v>0</v>
      </c>
      <c r="I20" s="76">
        <f t="shared" si="4"/>
        <v>0</v>
      </c>
    </row>
    <row r="21" spans="1:9" ht="12.75" customHeight="1" x14ac:dyDescent="0.2">
      <c r="A21" s="135"/>
      <c r="B21" s="137"/>
      <c r="C21" s="74" t="s">
        <v>18</v>
      </c>
      <c r="D21" s="74" t="s">
        <v>19</v>
      </c>
      <c r="E21" s="74" t="s">
        <v>34</v>
      </c>
      <c r="F21" s="74" t="s">
        <v>24</v>
      </c>
      <c r="G21" s="75">
        <v>5011.3</v>
      </c>
      <c r="H21" s="75">
        <v>0</v>
      </c>
      <c r="I21" s="76">
        <f t="shared" ref="I21:I121" si="5">H21/G21</f>
        <v>0</v>
      </c>
    </row>
    <row r="22" spans="1:9" ht="21.75" customHeight="1" x14ac:dyDescent="0.2">
      <c r="A22" s="134" t="s">
        <v>225</v>
      </c>
      <c r="B22" s="136" t="s">
        <v>224</v>
      </c>
      <c r="C22" s="74" t="s">
        <v>18</v>
      </c>
      <c r="D22" s="74" t="s">
        <v>19</v>
      </c>
      <c r="E22" s="74" t="s">
        <v>336</v>
      </c>
      <c r="F22" s="74" t="s">
        <v>24</v>
      </c>
      <c r="G22" s="75">
        <v>2684.9</v>
      </c>
      <c r="H22" s="75">
        <v>0</v>
      </c>
      <c r="I22" s="76">
        <f t="shared" si="5"/>
        <v>0</v>
      </c>
    </row>
    <row r="23" spans="1:9" x14ac:dyDescent="0.2">
      <c r="A23" s="135"/>
      <c r="B23" s="137"/>
      <c r="C23" s="74" t="s">
        <v>18</v>
      </c>
      <c r="D23" s="74" t="s">
        <v>19</v>
      </c>
      <c r="E23" s="74" t="s">
        <v>150</v>
      </c>
      <c r="F23" s="74" t="s">
        <v>24</v>
      </c>
      <c r="G23" s="75">
        <v>642</v>
      </c>
      <c r="H23" s="75">
        <v>0</v>
      </c>
      <c r="I23" s="76">
        <f>H23/G23</f>
        <v>0</v>
      </c>
    </row>
    <row r="24" spans="1:9" ht="18" customHeight="1" x14ac:dyDescent="0.2">
      <c r="A24" s="96" t="s">
        <v>39</v>
      </c>
      <c r="B24" s="84" t="s">
        <v>151</v>
      </c>
      <c r="C24" s="81" t="s">
        <v>18</v>
      </c>
      <c r="D24" s="81"/>
      <c r="E24" s="81"/>
      <c r="F24" s="81"/>
      <c r="G24" s="61">
        <f>SUM(G25:G26)</f>
        <v>2980.1</v>
      </c>
      <c r="H24" s="61">
        <f>SUM(H25:H26)</f>
        <v>0</v>
      </c>
      <c r="I24" s="82">
        <f t="shared" ref="I24" si="6">H24/G24</f>
        <v>0</v>
      </c>
    </row>
    <row r="25" spans="1:9" ht="33.75" x14ac:dyDescent="0.2">
      <c r="A25" s="97" t="s">
        <v>227</v>
      </c>
      <c r="B25" s="48" t="s">
        <v>337</v>
      </c>
      <c r="C25" s="74" t="s">
        <v>18</v>
      </c>
      <c r="D25" s="74" t="s">
        <v>21</v>
      </c>
      <c r="E25" s="74" t="s">
        <v>338</v>
      </c>
      <c r="F25" s="74" t="s">
        <v>24</v>
      </c>
      <c r="G25" s="75">
        <v>2590.1</v>
      </c>
      <c r="H25" s="75">
        <v>0</v>
      </c>
      <c r="I25" s="76">
        <f>H25/G25</f>
        <v>0</v>
      </c>
    </row>
    <row r="26" spans="1:9" ht="27" customHeight="1" x14ac:dyDescent="0.2">
      <c r="A26" s="97" t="s">
        <v>339</v>
      </c>
      <c r="B26" s="48" t="s">
        <v>226</v>
      </c>
      <c r="C26" s="74" t="s">
        <v>18</v>
      </c>
      <c r="D26" s="74" t="s">
        <v>19</v>
      </c>
      <c r="E26" s="74" t="s">
        <v>152</v>
      </c>
      <c r="F26" s="74" t="s">
        <v>24</v>
      </c>
      <c r="G26" s="75">
        <v>390</v>
      </c>
      <c r="H26" s="75">
        <v>0</v>
      </c>
      <c r="I26" s="76">
        <f>H26/G26</f>
        <v>0</v>
      </c>
    </row>
    <row r="27" spans="1:9" ht="12.75" customHeight="1" x14ac:dyDescent="0.2">
      <c r="A27" s="98" t="s">
        <v>40</v>
      </c>
      <c r="B27" s="86" t="s">
        <v>10</v>
      </c>
      <c r="C27" s="85" t="s">
        <v>18</v>
      </c>
      <c r="D27" s="85"/>
      <c r="E27" s="85"/>
      <c r="F27" s="85"/>
      <c r="G27" s="87">
        <f>SUM(G28:G30)</f>
        <v>6770</v>
      </c>
      <c r="H27" s="87">
        <f>SUM(H28:H30)</f>
        <v>444.2</v>
      </c>
      <c r="I27" s="88">
        <f t="shared" ref="I27:I28" si="7">H27/G27</f>
        <v>6.5612998522895122E-2</v>
      </c>
    </row>
    <row r="28" spans="1:9" ht="22.5" x14ac:dyDescent="0.2">
      <c r="A28" s="97" t="s">
        <v>229</v>
      </c>
      <c r="B28" s="89" t="s">
        <v>327</v>
      </c>
      <c r="C28" s="90" t="s">
        <v>18</v>
      </c>
      <c r="D28" s="90" t="s">
        <v>21</v>
      </c>
      <c r="E28" s="90" t="s">
        <v>329</v>
      </c>
      <c r="F28" s="90" t="s">
        <v>24</v>
      </c>
      <c r="G28" s="91">
        <v>4900</v>
      </c>
      <c r="H28" s="91">
        <v>0</v>
      </c>
      <c r="I28" s="76">
        <f t="shared" si="7"/>
        <v>0</v>
      </c>
    </row>
    <row r="29" spans="1:9" ht="22.5" x14ac:dyDescent="0.2">
      <c r="A29" s="97" t="s">
        <v>231</v>
      </c>
      <c r="B29" s="48" t="s">
        <v>228</v>
      </c>
      <c r="C29" s="74" t="s">
        <v>18</v>
      </c>
      <c r="D29" s="74" t="s">
        <v>21</v>
      </c>
      <c r="E29" s="74" t="s">
        <v>153</v>
      </c>
      <c r="F29" s="74" t="s">
        <v>24</v>
      </c>
      <c r="G29" s="77">
        <v>1000</v>
      </c>
      <c r="H29" s="77">
        <v>393.2</v>
      </c>
      <c r="I29" s="76">
        <f>H29/G29</f>
        <v>0.39319999999999999</v>
      </c>
    </row>
    <row r="30" spans="1:9" ht="22.5" x14ac:dyDescent="0.2">
      <c r="A30" s="56" t="s">
        <v>328</v>
      </c>
      <c r="B30" s="48" t="s">
        <v>230</v>
      </c>
      <c r="C30" s="71" t="s">
        <v>18</v>
      </c>
      <c r="D30" s="71" t="s">
        <v>21</v>
      </c>
      <c r="E30" s="71" t="s">
        <v>154</v>
      </c>
      <c r="F30" s="71" t="s">
        <v>24</v>
      </c>
      <c r="G30" s="92">
        <v>870</v>
      </c>
      <c r="H30" s="92">
        <v>51</v>
      </c>
      <c r="I30" s="93">
        <f>H30/G30</f>
        <v>5.8620689655172413E-2</v>
      </c>
    </row>
    <row r="31" spans="1:9" ht="24.75" customHeight="1" x14ac:dyDescent="0.2">
      <c r="A31" s="98" t="s">
        <v>41</v>
      </c>
      <c r="B31" s="86" t="s">
        <v>232</v>
      </c>
      <c r="C31" s="81" t="s">
        <v>18</v>
      </c>
      <c r="D31" s="81"/>
      <c r="E31" s="81"/>
      <c r="F31" s="81"/>
      <c r="G31" s="61">
        <f>SUM(G32:G36)</f>
        <v>8663.2000000000007</v>
      </c>
      <c r="H31" s="61">
        <f>SUM(H32:H36)</f>
        <v>487.59999999999997</v>
      </c>
      <c r="I31" s="82">
        <f t="shared" ref="I31" si="8">H31/G31</f>
        <v>5.6284052082371402E-2</v>
      </c>
    </row>
    <row r="32" spans="1:9" x14ac:dyDescent="0.2">
      <c r="A32" s="122" t="s">
        <v>234</v>
      </c>
      <c r="B32" s="123" t="s">
        <v>233</v>
      </c>
      <c r="C32" s="74" t="s">
        <v>18</v>
      </c>
      <c r="D32" s="74" t="s">
        <v>21</v>
      </c>
      <c r="E32" s="74" t="s">
        <v>156</v>
      </c>
      <c r="F32" s="74" t="s">
        <v>26</v>
      </c>
      <c r="G32" s="75">
        <v>600</v>
      </c>
      <c r="H32" s="75">
        <v>8.5</v>
      </c>
      <c r="I32" s="76">
        <f>H32/G32</f>
        <v>1.4166666666666666E-2</v>
      </c>
    </row>
    <row r="33" spans="1:10" x14ac:dyDescent="0.2">
      <c r="A33" s="122"/>
      <c r="B33" s="124"/>
      <c r="C33" s="74" t="s">
        <v>18</v>
      </c>
      <c r="D33" s="74" t="s">
        <v>27</v>
      </c>
      <c r="E33" s="74" t="s">
        <v>155</v>
      </c>
      <c r="F33" s="74" t="s">
        <v>24</v>
      </c>
      <c r="G33" s="75">
        <v>3370.6</v>
      </c>
      <c r="H33" s="75">
        <v>67.8</v>
      </c>
      <c r="I33" s="76">
        <f t="shared" ref="I33:I43" si="9">H33/G33</f>
        <v>2.0115113036254673E-2</v>
      </c>
    </row>
    <row r="34" spans="1:10" x14ac:dyDescent="0.2">
      <c r="A34" s="122"/>
      <c r="B34" s="124"/>
      <c r="C34" s="74" t="s">
        <v>18</v>
      </c>
      <c r="D34" s="74" t="s">
        <v>21</v>
      </c>
      <c r="E34" s="74" t="s">
        <v>155</v>
      </c>
      <c r="F34" s="74" t="s">
        <v>24</v>
      </c>
      <c r="G34" s="75">
        <v>3920</v>
      </c>
      <c r="H34" s="75">
        <v>406.4</v>
      </c>
      <c r="I34" s="76">
        <f t="shared" si="9"/>
        <v>0.1036734693877551</v>
      </c>
    </row>
    <row r="35" spans="1:10" x14ac:dyDescent="0.2">
      <c r="A35" s="122"/>
      <c r="B35" s="124"/>
      <c r="C35" s="74" t="s">
        <v>18</v>
      </c>
      <c r="D35" s="74" t="s">
        <v>17</v>
      </c>
      <c r="E35" s="74" t="s">
        <v>155</v>
      </c>
      <c r="F35" s="74" t="s">
        <v>24</v>
      </c>
      <c r="G35" s="75">
        <v>258</v>
      </c>
      <c r="H35" s="75">
        <v>4.9000000000000004</v>
      </c>
      <c r="I35" s="76">
        <f t="shared" ref="I35" si="10">H35/G35</f>
        <v>1.8992248062015504E-2</v>
      </c>
    </row>
    <row r="36" spans="1:10" x14ac:dyDescent="0.2">
      <c r="A36" s="122"/>
      <c r="B36" s="125"/>
      <c r="C36" s="74" t="s">
        <v>18</v>
      </c>
      <c r="D36" s="74" t="s">
        <v>21</v>
      </c>
      <c r="E36" s="74" t="s">
        <v>296</v>
      </c>
      <c r="F36" s="74" t="s">
        <v>24</v>
      </c>
      <c r="G36" s="75">
        <v>514.6</v>
      </c>
      <c r="H36" s="75">
        <v>0</v>
      </c>
      <c r="I36" s="76">
        <f t="shared" si="9"/>
        <v>0</v>
      </c>
    </row>
    <row r="37" spans="1:10" ht="27" customHeight="1" x14ac:dyDescent="0.2">
      <c r="A37" s="20" t="s">
        <v>42</v>
      </c>
      <c r="B37" s="86" t="s">
        <v>204</v>
      </c>
      <c r="C37" s="81" t="s">
        <v>18</v>
      </c>
      <c r="D37" s="81"/>
      <c r="E37" s="81"/>
      <c r="F37" s="81"/>
      <c r="G37" s="61">
        <f>SUM(G38:G43)</f>
        <v>39266.800000000003</v>
      </c>
      <c r="H37" s="61">
        <f>SUM(H38:H43)</f>
        <v>0</v>
      </c>
      <c r="I37" s="82">
        <f t="shared" si="9"/>
        <v>0</v>
      </c>
    </row>
    <row r="38" spans="1:10" ht="16.5" customHeight="1" x14ac:dyDescent="0.2">
      <c r="A38" s="115" t="s">
        <v>236</v>
      </c>
      <c r="B38" s="136" t="s">
        <v>235</v>
      </c>
      <c r="C38" s="74" t="s">
        <v>18</v>
      </c>
      <c r="D38" s="74" t="s">
        <v>27</v>
      </c>
      <c r="E38" s="74" t="s">
        <v>309</v>
      </c>
      <c r="F38" s="74" t="s">
        <v>24</v>
      </c>
      <c r="G38" s="75">
        <v>2124.5</v>
      </c>
      <c r="H38" s="77">
        <v>0</v>
      </c>
      <c r="I38" s="76">
        <f t="shared" ref="I38" si="11">H38/G38</f>
        <v>0</v>
      </c>
    </row>
    <row r="39" spans="1:10" ht="16.5" customHeight="1" x14ac:dyDescent="0.2">
      <c r="A39" s="106"/>
      <c r="B39" s="141"/>
      <c r="C39" s="74" t="s">
        <v>18</v>
      </c>
      <c r="D39" s="74" t="s">
        <v>21</v>
      </c>
      <c r="E39" s="74" t="s">
        <v>309</v>
      </c>
      <c r="F39" s="74" t="s">
        <v>24</v>
      </c>
      <c r="G39" s="75">
        <v>3109.6</v>
      </c>
      <c r="H39" s="77">
        <v>0</v>
      </c>
      <c r="I39" s="76">
        <f t="shared" ref="I39" si="12">H39/G39</f>
        <v>0</v>
      </c>
    </row>
    <row r="40" spans="1:10" ht="16.5" customHeight="1" x14ac:dyDescent="0.2">
      <c r="A40" s="106"/>
      <c r="B40" s="141"/>
      <c r="C40" s="74" t="s">
        <v>18</v>
      </c>
      <c r="D40" s="74" t="s">
        <v>21</v>
      </c>
      <c r="E40" s="74" t="s">
        <v>309</v>
      </c>
      <c r="F40" s="74" t="s">
        <v>72</v>
      </c>
      <c r="G40" s="75">
        <v>1956.7</v>
      </c>
      <c r="H40" s="77">
        <v>0</v>
      </c>
      <c r="I40" s="76">
        <f t="shared" ref="I40:I42" si="13">H40/G40</f>
        <v>0</v>
      </c>
    </row>
    <row r="41" spans="1:10" ht="16.5" customHeight="1" x14ac:dyDescent="0.2">
      <c r="A41" s="106"/>
      <c r="B41" s="141"/>
      <c r="C41" s="74" t="s">
        <v>18</v>
      </c>
      <c r="D41" s="74" t="s">
        <v>17</v>
      </c>
      <c r="E41" s="74" t="s">
        <v>309</v>
      </c>
      <c r="F41" s="74" t="s">
        <v>24</v>
      </c>
      <c r="G41" s="75">
        <v>161.1</v>
      </c>
      <c r="H41" s="77">
        <v>0</v>
      </c>
      <c r="I41" s="76">
        <f t="shared" si="13"/>
        <v>0</v>
      </c>
    </row>
    <row r="42" spans="1:10" ht="16.5" customHeight="1" x14ac:dyDescent="0.2">
      <c r="A42" s="106"/>
      <c r="B42" s="141"/>
      <c r="C42" s="74" t="s">
        <v>18</v>
      </c>
      <c r="D42" s="74" t="s">
        <v>27</v>
      </c>
      <c r="E42" s="74" t="s">
        <v>297</v>
      </c>
      <c r="F42" s="74" t="s">
        <v>24</v>
      </c>
      <c r="G42" s="75">
        <v>15957.5</v>
      </c>
      <c r="H42" s="77">
        <v>0</v>
      </c>
      <c r="I42" s="76">
        <f t="shared" si="13"/>
        <v>0</v>
      </c>
    </row>
    <row r="43" spans="1:10" ht="16.5" customHeight="1" x14ac:dyDescent="0.2">
      <c r="A43" s="107"/>
      <c r="B43" s="137"/>
      <c r="C43" s="74" t="s">
        <v>18</v>
      </c>
      <c r="D43" s="74" t="s">
        <v>21</v>
      </c>
      <c r="E43" s="74" t="s">
        <v>297</v>
      </c>
      <c r="F43" s="74" t="s">
        <v>24</v>
      </c>
      <c r="G43" s="75">
        <v>15957.4</v>
      </c>
      <c r="H43" s="77">
        <v>0</v>
      </c>
      <c r="I43" s="76">
        <f t="shared" si="9"/>
        <v>0</v>
      </c>
    </row>
    <row r="44" spans="1:10" ht="22.5" customHeight="1" x14ac:dyDescent="0.2">
      <c r="A44" s="20" t="s">
        <v>43</v>
      </c>
      <c r="B44" s="86" t="s">
        <v>35</v>
      </c>
      <c r="C44" s="81" t="s">
        <v>18</v>
      </c>
      <c r="D44" s="81"/>
      <c r="E44" s="81"/>
      <c r="F44" s="81"/>
      <c r="G44" s="61">
        <f>SUM(G45:G79)</f>
        <v>1194161.8000000003</v>
      </c>
      <c r="H44" s="61">
        <f>SUM(H45:H79)</f>
        <v>276022.59999999992</v>
      </c>
      <c r="I44" s="82">
        <f t="shared" ref="I44:I45" si="14">H44/G44</f>
        <v>0.23114338442244581</v>
      </c>
      <c r="J44" s="51"/>
    </row>
    <row r="45" spans="1:10" ht="16.5" customHeight="1" x14ac:dyDescent="0.2">
      <c r="A45" s="112" t="s">
        <v>238</v>
      </c>
      <c r="B45" s="142" t="s">
        <v>237</v>
      </c>
      <c r="C45" s="71" t="s">
        <v>18</v>
      </c>
      <c r="D45" s="71" t="s">
        <v>19</v>
      </c>
      <c r="E45" s="71" t="s">
        <v>157</v>
      </c>
      <c r="F45" s="71" t="s">
        <v>25</v>
      </c>
      <c r="G45" s="94">
        <v>4324.3</v>
      </c>
      <c r="H45" s="94">
        <v>1659.5</v>
      </c>
      <c r="I45" s="76">
        <f t="shared" si="14"/>
        <v>0.38376153365862681</v>
      </c>
      <c r="J45" s="52"/>
    </row>
    <row r="46" spans="1:10" x14ac:dyDescent="0.2">
      <c r="A46" s="112"/>
      <c r="B46" s="143"/>
      <c r="C46" s="74" t="s">
        <v>18</v>
      </c>
      <c r="D46" s="74" t="s">
        <v>19</v>
      </c>
      <c r="E46" s="74" t="s">
        <v>159</v>
      </c>
      <c r="F46" s="74" t="s">
        <v>25</v>
      </c>
      <c r="G46" s="75">
        <v>33959.300000000003</v>
      </c>
      <c r="H46" s="75">
        <v>11923.5</v>
      </c>
      <c r="I46" s="76">
        <f t="shared" ref="I46" si="15">H46/G46</f>
        <v>0.35111147756284727</v>
      </c>
      <c r="J46" s="52"/>
    </row>
    <row r="47" spans="1:10" x14ac:dyDescent="0.2">
      <c r="A47" s="112"/>
      <c r="B47" s="143"/>
      <c r="C47" s="74" t="s">
        <v>18</v>
      </c>
      <c r="D47" s="74" t="s">
        <v>19</v>
      </c>
      <c r="E47" s="74" t="s">
        <v>159</v>
      </c>
      <c r="F47" s="74" t="s">
        <v>24</v>
      </c>
      <c r="G47" s="75">
        <v>3759.3</v>
      </c>
      <c r="H47" s="75">
        <v>736.9</v>
      </c>
      <c r="I47" s="76">
        <f t="shared" ref="I47:I51" si="16">H47/G47</f>
        <v>0.19602053573803632</v>
      </c>
      <c r="J47" s="52"/>
    </row>
    <row r="48" spans="1:10" x14ac:dyDescent="0.2">
      <c r="A48" s="112"/>
      <c r="B48" s="143"/>
      <c r="C48" s="74" t="s">
        <v>18</v>
      </c>
      <c r="D48" s="74" t="s">
        <v>19</v>
      </c>
      <c r="E48" s="74" t="s">
        <v>159</v>
      </c>
      <c r="F48" s="74" t="s">
        <v>23</v>
      </c>
      <c r="G48" s="75">
        <v>130</v>
      </c>
      <c r="H48" s="75">
        <v>2.1</v>
      </c>
      <c r="I48" s="76">
        <f t="shared" si="16"/>
        <v>1.6153846153846154E-2</v>
      </c>
      <c r="J48" s="52"/>
    </row>
    <row r="49" spans="1:10" x14ac:dyDescent="0.2">
      <c r="A49" s="112"/>
      <c r="B49" s="143"/>
      <c r="C49" s="74" t="s">
        <v>18</v>
      </c>
      <c r="D49" s="74" t="s">
        <v>30</v>
      </c>
      <c r="E49" s="74" t="s">
        <v>340</v>
      </c>
      <c r="F49" s="74" t="s">
        <v>25</v>
      </c>
      <c r="G49" s="75">
        <v>6.1</v>
      </c>
      <c r="H49" s="75">
        <v>0</v>
      </c>
      <c r="I49" s="76">
        <f t="shared" si="16"/>
        <v>0</v>
      </c>
      <c r="J49" s="52"/>
    </row>
    <row r="50" spans="1:10" x14ac:dyDescent="0.2">
      <c r="A50" s="112"/>
      <c r="B50" s="143"/>
      <c r="C50" s="74" t="s">
        <v>18</v>
      </c>
      <c r="D50" s="74" t="s">
        <v>30</v>
      </c>
      <c r="E50" s="74" t="s">
        <v>340</v>
      </c>
      <c r="F50" s="74" t="s">
        <v>24</v>
      </c>
      <c r="G50" s="75">
        <v>15.6</v>
      </c>
      <c r="H50" s="75">
        <v>3</v>
      </c>
      <c r="I50" s="76">
        <f t="shared" ref="I50" si="17">H50/G50</f>
        <v>0.19230769230769232</v>
      </c>
      <c r="J50" s="52"/>
    </row>
    <row r="51" spans="1:10" x14ac:dyDescent="0.2">
      <c r="A51" s="112"/>
      <c r="B51" s="143"/>
      <c r="C51" s="74" t="s">
        <v>18</v>
      </c>
      <c r="D51" s="74" t="s">
        <v>19</v>
      </c>
      <c r="E51" s="74" t="s">
        <v>158</v>
      </c>
      <c r="F51" s="74" t="s">
        <v>25</v>
      </c>
      <c r="G51" s="75">
        <v>14875</v>
      </c>
      <c r="H51" s="75">
        <v>1971.4</v>
      </c>
      <c r="I51" s="76">
        <f t="shared" si="16"/>
        <v>0.13253109243697481</v>
      </c>
      <c r="J51" s="52"/>
    </row>
    <row r="52" spans="1:10" ht="12.75" customHeight="1" x14ac:dyDescent="0.2">
      <c r="A52" s="115" t="s">
        <v>240</v>
      </c>
      <c r="B52" s="142" t="s">
        <v>239</v>
      </c>
      <c r="C52" s="74" t="s">
        <v>18</v>
      </c>
      <c r="D52" s="74" t="s">
        <v>27</v>
      </c>
      <c r="E52" s="74" t="s">
        <v>160</v>
      </c>
      <c r="F52" s="74" t="s">
        <v>25</v>
      </c>
      <c r="G52" s="75">
        <v>8.5</v>
      </c>
      <c r="H52" s="75">
        <v>4.7</v>
      </c>
      <c r="I52" s="76">
        <f>H52/G52</f>
        <v>0.55294117647058827</v>
      </c>
      <c r="J52" s="52"/>
    </row>
    <row r="53" spans="1:10" ht="12.75" customHeight="1" x14ac:dyDescent="0.2">
      <c r="A53" s="106"/>
      <c r="B53" s="143"/>
      <c r="C53" s="74" t="s">
        <v>18</v>
      </c>
      <c r="D53" s="74" t="s">
        <v>27</v>
      </c>
      <c r="E53" s="74" t="s">
        <v>160</v>
      </c>
      <c r="F53" s="74" t="s">
        <v>24</v>
      </c>
      <c r="G53" s="75">
        <v>26461</v>
      </c>
      <c r="H53" s="75">
        <v>6736.5</v>
      </c>
      <c r="I53" s="76">
        <f t="shared" ref="I53" si="18">H53/G53</f>
        <v>0.25458221533577718</v>
      </c>
      <c r="J53" s="52"/>
    </row>
    <row r="54" spans="1:10" x14ac:dyDescent="0.2">
      <c r="A54" s="106"/>
      <c r="B54" s="143"/>
      <c r="C54" s="74" t="s">
        <v>18</v>
      </c>
      <c r="D54" s="74" t="s">
        <v>27</v>
      </c>
      <c r="E54" s="74" t="s">
        <v>160</v>
      </c>
      <c r="F54" s="74" t="s">
        <v>23</v>
      </c>
      <c r="G54" s="75">
        <v>351</v>
      </c>
      <c r="H54" s="75">
        <v>0</v>
      </c>
      <c r="I54" s="76">
        <f t="shared" ref="I54:I55" si="19">H54/G54</f>
        <v>0</v>
      </c>
      <c r="J54" s="52"/>
    </row>
    <row r="55" spans="1:10" x14ac:dyDescent="0.2">
      <c r="A55" s="106"/>
      <c r="B55" s="143"/>
      <c r="C55" s="74" t="s">
        <v>18</v>
      </c>
      <c r="D55" s="74" t="s">
        <v>30</v>
      </c>
      <c r="E55" s="74" t="s">
        <v>350</v>
      </c>
      <c r="F55" s="74" t="s">
        <v>24</v>
      </c>
      <c r="G55" s="75">
        <v>11.7</v>
      </c>
      <c r="H55" s="75">
        <v>0</v>
      </c>
      <c r="I55" s="76">
        <f t="shared" si="19"/>
        <v>0</v>
      </c>
      <c r="J55" s="52"/>
    </row>
    <row r="56" spans="1:10" x14ac:dyDescent="0.2">
      <c r="A56" s="106"/>
      <c r="B56" s="143"/>
      <c r="C56" s="74" t="s">
        <v>18</v>
      </c>
      <c r="D56" s="74" t="s">
        <v>27</v>
      </c>
      <c r="E56" s="74" t="s">
        <v>161</v>
      </c>
      <c r="F56" s="74" t="s">
        <v>25</v>
      </c>
      <c r="G56" s="75">
        <v>225801.7</v>
      </c>
      <c r="H56" s="75">
        <v>51498.2</v>
      </c>
      <c r="I56" s="76">
        <f t="shared" ref="I56" si="20">H56/G56</f>
        <v>0.22806825635059433</v>
      </c>
      <c r="J56" s="52"/>
    </row>
    <row r="57" spans="1:10" x14ac:dyDescent="0.2">
      <c r="A57" s="106"/>
      <c r="B57" s="143"/>
      <c r="C57" s="74" t="s">
        <v>18</v>
      </c>
      <c r="D57" s="74" t="s">
        <v>27</v>
      </c>
      <c r="E57" s="74" t="s">
        <v>161</v>
      </c>
      <c r="F57" s="74" t="s">
        <v>24</v>
      </c>
      <c r="G57" s="75">
        <v>1344</v>
      </c>
      <c r="H57" s="75">
        <v>0</v>
      </c>
      <c r="I57" s="76">
        <f t="shared" ref="I57" si="21">H57/G57</f>
        <v>0</v>
      </c>
      <c r="J57" s="52"/>
    </row>
    <row r="58" spans="1:10" ht="14.25" customHeight="1" x14ac:dyDescent="0.2">
      <c r="A58" s="115" t="s">
        <v>241</v>
      </c>
      <c r="B58" s="142" t="s">
        <v>242</v>
      </c>
      <c r="C58" s="74" t="s">
        <v>18</v>
      </c>
      <c r="D58" s="74" t="s">
        <v>21</v>
      </c>
      <c r="E58" s="74" t="s">
        <v>162</v>
      </c>
      <c r="F58" s="74" t="s">
        <v>25</v>
      </c>
      <c r="G58" s="75">
        <v>91.2</v>
      </c>
      <c r="H58" s="75">
        <v>0</v>
      </c>
      <c r="I58" s="76">
        <f t="shared" ref="I58:I59" si="22">H58/G58</f>
        <v>0</v>
      </c>
      <c r="J58" s="52"/>
    </row>
    <row r="59" spans="1:10" x14ac:dyDescent="0.2">
      <c r="A59" s="106"/>
      <c r="B59" s="143"/>
      <c r="C59" s="74" t="s">
        <v>18</v>
      </c>
      <c r="D59" s="74" t="s">
        <v>21</v>
      </c>
      <c r="E59" s="74" t="s">
        <v>162</v>
      </c>
      <c r="F59" s="74" t="s">
        <v>24</v>
      </c>
      <c r="G59" s="75">
        <v>63467.9</v>
      </c>
      <c r="H59" s="75">
        <v>25307.9</v>
      </c>
      <c r="I59" s="76">
        <f t="shared" si="22"/>
        <v>0.39875117973022584</v>
      </c>
      <c r="J59" s="52"/>
    </row>
    <row r="60" spans="1:10" x14ac:dyDescent="0.2">
      <c r="A60" s="106"/>
      <c r="B60" s="143"/>
      <c r="C60" s="74" t="s">
        <v>18</v>
      </c>
      <c r="D60" s="74" t="s">
        <v>21</v>
      </c>
      <c r="E60" s="74" t="s">
        <v>162</v>
      </c>
      <c r="F60" s="74" t="s">
        <v>23</v>
      </c>
      <c r="G60" s="75">
        <v>1244</v>
      </c>
      <c r="H60" s="75">
        <v>44.4</v>
      </c>
      <c r="I60" s="76">
        <f t="shared" ref="I60" si="23">H60/G60</f>
        <v>3.5691318327974272E-2</v>
      </c>
      <c r="J60" s="52"/>
    </row>
    <row r="61" spans="1:10" x14ac:dyDescent="0.2">
      <c r="A61" s="106"/>
      <c r="B61" s="143"/>
      <c r="C61" s="74" t="s">
        <v>18</v>
      </c>
      <c r="D61" s="74" t="s">
        <v>30</v>
      </c>
      <c r="E61" s="74" t="s">
        <v>351</v>
      </c>
      <c r="F61" s="74" t="s">
        <v>25</v>
      </c>
      <c r="G61" s="75">
        <v>11</v>
      </c>
      <c r="H61" s="75">
        <v>0</v>
      </c>
      <c r="I61" s="76">
        <f t="shared" ref="I61" si="24">H61/G61</f>
        <v>0</v>
      </c>
      <c r="J61" s="52"/>
    </row>
    <row r="62" spans="1:10" x14ac:dyDescent="0.2">
      <c r="A62" s="106"/>
      <c r="B62" s="143"/>
      <c r="C62" s="74" t="s">
        <v>18</v>
      </c>
      <c r="D62" s="74" t="s">
        <v>21</v>
      </c>
      <c r="E62" s="74" t="s">
        <v>306</v>
      </c>
      <c r="F62" s="74" t="s">
        <v>25</v>
      </c>
      <c r="G62" s="75">
        <v>40544.199999999997</v>
      </c>
      <c r="H62" s="75">
        <v>6389.6</v>
      </c>
      <c r="I62" s="76">
        <f t="shared" ref="I62" si="25">H62/G62</f>
        <v>0.15759590767606713</v>
      </c>
      <c r="J62" s="52"/>
    </row>
    <row r="63" spans="1:10" x14ac:dyDescent="0.2">
      <c r="A63" s="106"/>
      <c r="B63" s="143"/>
      <c r="C63" s="74" t="s">
        <v>18</v>
      </c>
      <c r="D63" s="74" t="s">
        <v>21</v>
      </c>
      <c r="E63" s="74" t="s">
        <v>164</v>
      </c>
      <c r="F63" s="74" t="s">
        <v>25</v>
      </c>
      <c r="G63" s="75">
        <v>642237.69999999995</v>
      </c>
      <c r="H63" s="75">
        <v>135226.79999999999</v>
      </c>
      <c r="I63" s="76">
        <f t="shared" ref="I63" si="26">H63/G63</f>
        <v>0.21055568678076669</v>
      </c>
      <c r="J63" s="52"/>
    </row>
    <row r="64" spans="1:10" x14ac:dyDescent="0.2">
      <c r="A64" s="106"/>
      <c r="B64" s="143"/>
      <c r="C64" s="74" t="s">
        <v>18</v>
      </c>
      <c r="D64" s="74" t="s">
        <v>21</v>
      </c>
      <c r="E64" s="74" t="s">
        <v>164</v>
      </c>
      <c r="F64" s="74" t="s">
        <v>24</v>
      </c>
      <c r="G64" s="75">
        <v>8916</v>
      </c>
      <c r="H64" s="75">
        <v>146.9</v>
      </c>
      <c r="I64" s="76">
        <f t="shared" ref="I64" si="27">H64/G64</f>
        <v>1.6475998205473307E-2</v>
      </c>
      <c r="J64" s="52"/>
    </row>
    <row r="65" spans="1:10" x14ac:dyDescent="0.2">
      <c r="A65" s="106"/>
      <c r="B65" s="143"/>
      <c r="C65" s="74" t="s">
        <v>18</v>
      </c>
      <c r="D65" s="74" t="s">
        <v>36</v>
      </c>
      <c r="E65" s="74" t="s">
        <v>245</v>
      </c>
      <c r="F65" s="74" t="s">
        <v>24</v>
      </c>
      <c r="G65" s="75">
        <v>20393.099999999999</v>
      </c>
      <c r="H65" s="75">
        <v>4724</v>
      </c>
      <c r="I65" s="76">
        <f t="shared" ref="I65" si="28">H65/G65</f>
        <v>0.23164697863493044</v>
      </c>
      <c r="J65" s="52"/>
    </row>
    <row r="66" spans="1:10" x14ac:dyDescent="0.2">
      <c r="A66" s="106"/>
      <c r="B66" s="143"/>
      <c r="C66" s="74" t="s">
        <v>18</v>
      </c>
      <c r="D66" s="74" t="s">
        <v>21</v>
      </c>
      <c r="E66" s="74" t="s">
        <v>165</v>
      </c>
      <c r="F66" s="74" t="s">
        <v>24</v>
      </c>
      <c r="G66" s="75">
        <v>713.9</v>
      </c>
      <c r="H66" s="75">
        <v>152</v>
      </c>
      <c r="I66" s="76">
        <f t="shared" ref="I66" si="29">H66/G66</f>
        <v>0.21291497408600646</v>
      </c>
      <c r="J66" s="52"/>
    </row>
    <row r="67" spans="1:10" x14ac:dyDescent="0.2">
      <c r="A67" s="106"/>
      <c r="B67" s="143"/>
      <c r="C67" s="74" t="s">
        <v>18</v>
      </c>
      <c r="D67" s="74" t="s">
        <v>21</v>
      </c>
      <c r="E67" s="74" t="s">
        <v>165</v>
      </c>
      <c r="F67" s="74" t="s">
        <v>81</v>
      </c>
      <c r="G67" s="75">
        <v>23.2</v>
      </c>
      <c r="H67" s="75">
        <v>4.7</v>
      </c>
      <c r="I67" s="76">
        <f t="shared" ref="I67" si="30">H67/G67</f>
        <v>0.20258620689655174</v>
      </c>
      <c r="J67" s="52"/>
    </row>
    <row r="68" spans="1:10" x14ac:dyDescent="0.2">
      <c r="A68" s="106"/>
      <c r="B68" s="143"/>
      <c r="C68" s="74" t="s">
        <v>18</v>
      </c>
      <c r="D68" s="74" t="s">
        <v>36</v>
      </c>
      <c r="E68" s="74" t="s">
        <v>166</v>
      </c>
      <c r="F68" s="74" t="s">
        <v>24</v>
      </c>
      <c r="G68" s="75">
        <v>167.1</v>
      </c>
      <c r="H68" s="75">
        <v>10.9</v>
      </c>
      <c r="I68" s="76">
        <f t="shared" ref="I68:I69" si="31">H68/G68</f>
        <v>6.5230400957510482E-2</v>
      </c>
      <c r="J68" s="52"/>
    </row>
    <row r="69" spans="1:10" x14ac:dyDescent="0.2">
      <c r="A69" s="106"/>
      <c r="B69" s="143"/>
      <c r="C69" s="74" t="s">
        <v>18</v>
      </c>
      <c r="D69" s="74" t="s">
        <v>21</v>
      </c>
      <c r="E69" s="74" t="s">
        <v>163</v>
      </c>
      <c r="F69" s="74" t="s">
        <v>24</v>
      </c>
      <c r="G69" s="75">
        <v>24255.1</v>
      </c>
      <c r="H69" s="75">
        <v>6439.4</v>
      </c>
      <c r="I69" s="76">
        <f t="shared" si="31"/>
        <v>0.26548643378093678</v>
      </c>
      <c r="J69" s="52"/>
    </row>
    <row r="70" spans="1:10" x14ac:dyDescent="0.2">
      <c r="A70" s="106"/>
      <c r="B70" s="143"/>
      <c r="C70" s="74" t="s">
        <v>18</v>
      </c>
      <c r="D70" s="74" t="s">
        <v>21</v>
      </c>
      <c r="E70" s="74" t="s">
        <v>168</v>
      </c>
      <c r="F70" s="74" t="s">
        <v>24</v>
      </c>
      <c r="G70" s="75">
        <v>2009.1</v>
      </c>
      <c r="H70" s="75">
        <v>735.3</v>
      </c>
      <c r="I70" s="76">
        <f t="shared" ref="I70" si="32">H70/G70</f>
        <v>0.36598476929968643</v>
      </c>
      <c r="J70" s="52"/>
    </row>
    <row r="71" spans="1:10" x14ac:dyDescent="0.2">
      <c r="A71" s="106"/>
      <c r="B71" s="143"/>
      <c r="C71" s="74" t="s">
        <v>18</v>
      </c>
      <c r="D71" s="74" t="s">
        <v>21</v>
      </c>
      <c r="E71" s="74" t="s">
        <v>167</v>
      </c>
      <c r="F71" s="74" t="s">
        <v>24</v>
      </c>
      <c r="G71" s="75">
        <v>11101.8</v>
      </c>
      <c r="H71" s="75">
        <v>3465.5</v>
      </c>
      <c r="I71" s="76">
        <f t="shared" ref="I71" si="33">H71/G71</f>
        <v>0.31215658722009043</v>
      </c>
      <c r="J71" s="52"/>
    </row>
    <row r="72" spans="1:10" x14ac:dyDescent="0.2">
      <c r="A72" s="112" t="s">
        <v>244</v>
      </c>
      <c r="B72" s="136" t="s">
        <v>243</v>
      </c>
      <c r="C72" s="74" t="s">
        <v>18</v>
      </c>
      <c r="D72" s="74" t="s">
        <v>28</v>
      </c>
      <c r="E72" s="74" t="s">
        <v>169</v>
      </c>
      <c r="F72" s="74" t="s">
        <v>26</v>
      </c>
      <c r="G72" s="75">
        <v>41831.599999999999</v>
      </c>
      <c r="H72" s="75">
        <v>13634.6</v>
      </c>
      <c r="I72" s="76">
        <f t="shared" ref="I72:I73" si="34">H72/G72</f>
        <v>0.32594019831897419</v>
      </c>
      <c r="J72" s="52"/>
    </row>
    <row r="73" spans="1:10" x14ac:dyDescent="0.2">
      <c r="A73" s="112"/>
      <c r="B73" s="141"/>
      <c r="C73" s="74" t="s">
        <v>18</v>
      </c>
      <c r="D73" s="74" t="s">
        <v>30</v>
      </c>
      <c r="E73" s="74" t="s">
        <v>352</v>
      </c>
      <c r="F73" s="74" t="s">
        <v>26</v>
      </c>
      <c r="G73" s="75">
        <v>17.5</v>
      </c>
      <c r="H73" s="75">
        <v>0</v>
      </c>
      <c r="I73" s="76">
        <f t="shared" si="34"/>
        <v>0</v>
      </c>
      <c r="J73" s="52"/>
    </row>
    <row r="74" spans="1:10" x14ac:dyDescent="0.2">
      <c r="A74" s="112"/>
      <c r="B74" s="137"/>
      <c r="C74" s="74" t="s">
        <v>18</v>
      </c>
      <c r="D74" s="74" t="s">
        <v>28</v>
      </c>
      <c r="E74" s="74" t="s">
        <v>170</v>
      </c>
      <c r="F74" s="74" t="s">
        <v>26</v>
      </c>
      <c r="G74" s="75">
        <v>14820</v>
      </c>
      <c r="H74" s="75">
        <v>2654.6</v>
      </c>
      <c r="I74" s="76">
        <f t="shared" ref="I74" si="35">H74/G74</f>
        <v>0.17912280701754385</v>
      </c>
      <c r="J74" s="52"/>
    </row>
    <row r="75" spans="1:10" x14ac:dyDescent="0.2">
      <c r="A75" s="106"/>
      <c r="B75" s="141"/>
      <c r="C75" s="74" t="s">
        <v>18</v>
      </c>
      <c r="D75" s="74" t="s">
        <v>19</v>
      </c>
      <c r="E75" s="74" t="s">
        <v>171</v>
      </c>
      <c r="F75" s="74" t="s">
        <v>25</v>
      </c>
      <c r="G75" s="75">
        <v>2118.6999999999998</v>
      </c>
      <c r="H75" s="75">
        <v>591.9</v>
      </c>
      <c r="I75" s="76">
        <f t="shared" ref="I75" si="36">H75/G75</f>
        <v>0.27936942464718933</v>
      </c>
      <c r="J75" s="52"/>
    </row>
    <row r="76" spans="1:10" ht="14.25" customHeight="1" x14ac:dyDescent="0.2">
      <c r="A76" s="106"/>
      <c r="B76" s="141"/>
      <c r="C76" s="74" t="s">
        <v>18</v>
      </c>
      <c r="D76" s="74" t="s">
        <v>19</v>
      </c>
      <c r="E76" s="74" t="s">
        <v>171</v>
      </c>
      <c r="F76" s="74" t="s">
        <v>24</v>
      </c>
      <c r="G76" s="75">
        <v>1920.9</v>
      </c>
      <c r="H76" s="75">
        <v>760.3</v>
      </c>
      <c r="I76" s="76">
        <f t="shared" ref="I76" si="37">H76/G76</f>
        <v>0.39580405018480919</v>
      </c>
      <c r="J76" s="52"/>
    </row>
    <row r="77" spans="1:10" ht="18" customHeight="1" x14ac:dyDescent="0.2">
      <c r="A77" s="106"/>
      <c r="B77" s="141"/>
      <c r="C77" s="74" t="s">
        <v>18</v>
      </c>
      <c r="D77" s="74" t="s">
        <v>19</v>
      </c>
      <c r="E77" s="74" t="s">
        <v>171</v>
      </c>
      <c r="F77" s="74" t="s">
        <v>23</v>
      </c>
      <c r="G77" s="75">
        <v>59</v>
      </c>
      <c r="H77" s="75">
        <v>0</v>
      </c>
      <c r="I77" s="76">
        <f t="shared" ref="I77:I78" si="38">H77/G77</f>
        <v>0</v>
      </c>
      <c r="J77" s="52"/>
    </row>
    <row r="78" spans="1:10" ht="15.75" customHeight="1" x14ac:dyDescent="0.2">
      <c r="A78" s="107"/>
      <c r="B78" s="137"/>
      <c r="C78" s="74" t="s">
        <v>18</v>
      </c>
      <c r="D78" s="74" t="s">
        <v>19</v>
      </c>
      <c r="E78" s="74" t="s">
        <v>172</v>
      </c>
      <c r="F78" s="74" t="s">
        <v>25</v>
      </c>
      <c r="G78" s="75">
        <v>867</v>
      </c>
      <c r="H78" s="75">
        <v>128.69999999999999</v>
      </c>
      <c r="I78" s="76">
        <f t="shared" si="38"/>
        <v>0.14844290657439446</v>
      </c>
      <c r="J78" s="52"/>
    </row>
    <row r="79" spans="1:10" ht="58.5" customHeight="1" x14ac:dyDescent="0.2">
      <c r="A79" s="67" t="s">
        <v>324</v>
      </c>
      <c r="B79" s="95" t="s">
        <v>325</v>
      </c>
      <c r="C79" s="74" t="s">
        <v>18</v>
      </c>
      <c r="D79" s="74" t="s">
        <v>19</v>
      </c>
      <c r="E79" s="74" t="s">
        <v>341</v>
      </c>
      <c r="F79" s="74" t="s">
        <v>25</v>
      </c>
      <c r="G79" s="75">
        <v>6304.3</v>
      </c>
      <c r="H79" s="75">
        <v>1069.3</v>
      </c>
      <c r="I79" s="76">
        <f t="shared" ref="I79" si="39">H79/G79</f>
        <v>0.16961439017813237</v>
      </c>
    </row>
    <row r="80" spans="1:10" ht="24" customHeight="1" x14ac:dyDescent="0.2">
      <c r="A80" s="35" t="s">
        <v>44</v>
      </c>
      <c r="B80" s="39" t="s">
        <v>46</v>
      </c>
      <c r="C80" s="26"/>
      <c r="D80" s="26"/>
      <c r="E80" s="26" t="s">
        <v>91</v>
      </c>
      <c r="F80" s="26"/>
      <c r="G80" s="66">
        <f>G81+G89</f>
        <v>277304.3</v>
      </c>
      <c r="H80" s="60">
        <f>H81+H89</f>
        <v>64948.4</v>
      </c>
      <c r="I80" s="27">
        <f t="shared" si="5"/>
        <v>0.23421346152944619</v>
      </c>
    </row>
    <row r="81" spans="1:9" ht="33.75" customHeight="1" x14ac:dyDescent="0.2">
      <c r="A81" s="20" t="s">
        <v>48</v>
      </c>
      <c r="B81" s="21" t="s">
        <v>49</v>
      </c>
      <c r="C81" s="12" t="s">
        <v>47</v>
      </c>
      <c r="D81" s="12"/>
      <c r="E81" s="12"/>
      <c r="F81" s="12"/>
      <c r="G81" s="57">
        <f>SUM(G82:G88)</f>
        <v>277284.3</v>
      </c>
      <c r="H81" s="61">
        <f>SUM(H82:H88)</f>
        <v>64948.4</v>
      </c>
      <c r="I81" s="6">
        <f t="shared" si="5"/>
        <v>0.23423035491010491</v>
      </c>
    </row>
    <row r="82" spans="1:9" ht="16.5" customHeight="1" x14ac:dyDescent="0.2">
      <c r="A82" s="112" t="s">
        <v>250</v>
      </c>
      <c r="B82" s="113" t="s">
        <v>248</v>
      </c>
      <c r="C82" s="74" t="s">
        <v>47</v>
      </c>
      <c r="D82" s="74" t="s">
        <v>50</v>
      </c>
      <c r="E82" s="74" t="s">
        <v>51</v>
      </c>
      <c r="F82" s="74" t="s">
        <v>25</v>
      </c>
      <c r="G82" s="75">
        <v>22988.3</v>
      </c>
      <c r="H82" s="75">
        <v>6003.2</v>
      </c>
      <c r="I82" s="76">
        <f t="shared" si="5"/>
        <v>0.26114153721675809</v>
      </c>
    </row>
    <row r="83" spans="1:9" ht="16.5" customHeight="1" x14ac:dyDescent="0.2">
      <c r="A83" s="112"/>
      <c r="B83" s="114"/>
      <c r="C83" s="74" t="s">
        <v>47</v>
      </c>
      <c r="D83" s="74" t="s">
        <v>50</v>
      </c>
      <c r="E83" s="74" t="s">
        <v>51</v>
      </c>
      <c r="F83" s="74" t="s">
        <v>24</v>
      </c>
      <c r="G83" s="75">
        <v>2597</v>
      </c>
      <c r="H83" s="75">
        <v>205.2</v>
      </c>
      <c r="I83" s="76">
        <f>H83/G83</f>
        <v>7.901424720831729E-2</v>
      </c>
    </row>
    <row r="84" spans="1:9" ht="16.5" customHeight="1" x14ac:dyDescent="0.2">
      <c r="A84" s="112"/>
      <c r="B84" s="114"/>
      <c r="C84" s="74" t="s">
        <v>47</v>
      </c>
      <c r="D84" s="74" t="s">
        <v>50</v>
      </c>
      <c r="E84" s="74" t="s">
        <v>307</v>
      </c>
      <c r="F84" s="74" t="s">
        <v>25</v>
      </c>
      <c r="G84" s="75">
        <v>64.3</v>
      </c>
      <c r="H84" s="75">
        <v>12.8</v>
      </c>
      <c r="I84" s="76">
        <f>H84/G84</f>
        <v>0.19906687402799381</v>
      </c>
    </row>
    <row r="85" spans="1:9" ht="16.5" customHeight="1" x14ac:dyDescent="0.2">
      <c r="A85" s="112"/>
      <c r="B85" s="114"/>
      <c r="C85" s="74" t="s">
        <v>47</v>
      </c>
      <c r="D85" s="74" t="s">
        <v>50</v>
      </c>
      <c r="E85" s="74" t="s">
        <v>52</v>
      </c>
      <c r="F85" s="74" t="s">
        <v>25</v>
      </c>
      <c r="G85" s="75">
        <v>4412.7</v>
      </c>
      <c r="H85" s="75">
        <v>1581.2</v>
      </c>
      <c r="I85" s="76">
        <f>H85/G85</f>
        <v>0.35832936750742178</v>
      </c>
    </row>
    <row r="86" spans="1:9" ht="22.5" x14ac:dyDescent="0.2">
      <c r="A86" s="68" t="s">
        <v>251</v>
      </c>
      <c r="B86" s="70" t="s">
        <v>342</v>
      </c>
      <c r="C86" s="74" t="s">
        <v>47</v>
      </c>
      <c r="D86" s="74" t="s">
        <v>343</v>
      </c>
      <c r="E86" s="74" t="s">
        <v>344</v>
      </c>
      <c r="F86" s="74" t="s">
        <v>345</v>
      </c>
      <c r="G86" s="75">
        <v>133</v>
      </c>
      <c r="H86" s="75">
        <v>0</v>
      </c>
      <c r="I86" s="76">
        <f>H86/G86</f>
        <v>0</v>
      </c>
    </row>
    <row r="87" spans="1:9" ht="25.5" customHeight="1" x14ac:dyDescent="0.2">
      <c r="A87" s="115" t="s">
        <v>285</v>
      </c>
      <c r="B87" s="113" t="s">
        <v>249</v>
      </c>
      <c r="C87" s="74" t="s">
        <v>47</v>
      </c>
      <c r="D87" s="74" t="s">
        <v>135</v>
      </c>
      <c r="E87" s="74" t="s">
        <v>311</v>
      </c>
      <c r="F87" s="74" t="s">
        <v>55</v>
      </c>
      <c r="G87" s="75">
        <v>11363.5</v>
      </c>
      <c r="H87" s="75">
        <v>0</v>
      </c>
      <c r="I87" s="76">
        <f t="shared" ref="I87" si="40">H87/G87</f>
        <v>0</v>
      </c>
    </row>
    <row r="88" spans="1:9" ht="27.75" customHeight="1" x14ac:dyDescent="0.2">
      <c r="A88" s="107"/>
      <c r="B88" s="116"/>
      <c r="C88" s="74" t="s">
        <v>47</v>
      </c>
      <c r="D88" s="74" t="s">
        <v>53</v>
      </c>
      <c r="E88" s="74" t="s">
        <v>54</v>
      </c>
      <c r="F88" s="74" t="s">
        <v>55</v>
      </c>
      <c r="G88" s="75">
        <v>235725.5</v>
      </c>
      <c r="H88" s="75">
        <v>57146</v>
      </c>
      <c r="I88" s="76">
        <f t="shared" si="5"/>
        <v>0.24242604215496413</v>
      </c>
    </row>
    <row r="89" spans="1:9" ht="31.5" x14ac:dyDescent="0.2">
      <c r="A89" s="20" t="s">
        <v>246</v>
      </c>
      <c r="B89" s="21" t="s">
        <v>247</v>
      </c>
      <c r="C89" s="12" t="s">
        <v>47</v>
      </c>
      <c r="D89" s="12"/>
      <c r="E89" s="12"/>
      <c r="F89" s="12"/>
      <c r="G89" s="57">
        <f>SUM(G90)</f>
        <v>20</v>
      </c>
      <c r="H89" s="57">
        <f>SUM(H90)</f>
        <v>0</v>
      </c>
      <c r="I89" s="6">
        <f t="shared" ref="I89" si="41">H89/G89</f>
        <v>0</v>
      </c>
    </row>
    <row r="90" spans="1:9" ht="33.75" x14ac:dyDescent="0.2">
      <c r="A90" s="15" t="s">
        <v>252</v>
      </c>
      <c r="B90" s="14" t="s">
        <v>253</v>
      </c>
      <c r="C90" s="74" t="s">
        <v>47</v>
      </c>
      <c r="D90" s="74" t="s">
        <v>30</v>
      </c>
      <c r="E90" s="74" t="s">
        <v>205</v>
      </c>
      <c r="F90" s="74" t="s">
        <v>24</v>
      </c>
      <c r="G90" s="75">
        <v>20</v>
      </c>
      <c r="H90" s="75">
        <v>0</v>
      </c>
      <c r="I90" s="76">
        <f t="shared" si="5"/>
        <v>0</v>
      </c>
    </row>
    <row r="91" spans="1:9" x14ac:dyDescent="0.2">
      <c r="A91" s="35" t="s">
        <v>56</v>
      </c>
      <c r="B91" s="39" t="s">
        <v>203</v>
      </c>
      <c r="C91" s="26"/>
      <c r="D91" s="26"/>
      <c r="E91" s="26" t="s">
        <v>92</v>
      </c>
      <c r="F91" s="26"/>
      <c r="G91" s="60">
        <f>G92</f>
        <v>500</v>
      </c>
      <c r="H91" s="60">
        <f>H92</f>
        <v>0</v>
      </c>
      <c r="I91" s="27">
        <f t="shared" si="5"/>
        <v>0</v>
      </c>
    </row>
    <row r="92" spans="1:9" x14ac:dyDescent="0.2">
      <c r="A92" s="23"/>
      <c r="B92" s="18"/>
      <c r="C92" s="74" t="s">
        <v>16</v>
      </c>
      <c r="D92" s="74" t="s">
        <v>102</v>
      </c>
      <c r="E92" s="74" t="s">
        <v>57</v>
      </c>
      <c r="F92" s="74" t="s">
        <v>26</v>
      </c>
      <c r="G92" s="75">
        <v>500</v>
      </c>
      <c r="H92" s="75">
        <v>0</v>
      </c>
      <c r="I92" s="76">
        <f t="shared" si="5"/>
        <v>0</v>
      </c>
    </row>
    <row r="93" spans="1:9" ht="21" x14ac:dyDescent="0.2">
      <c r="A93" s="35" t="s">
        <v>58</v>
      </c>
      <c r="B93" s="39" t="s">
        <v>174</v>
      </c>
      <c r="C93" s="26"/>
      <c r="D93" s="26"/>
      <c r="E93" s="26" t="s">
        <v>93</v>
      </c>
      <c r="F93" s="26"/>
      <c r="G93" s="60">
        <f>G95+G94</f>
        <v>163.5</v>
      </c>
      <c r="H93" s="60">
        <f t="shared" ref="H93:I93" si="42">H95+H94</f>
        <v>0</v>
      </c>
      <c r="I93" s="60">
        <f t="shared" si="42"/>
        <v>0</v>
      </c>
    </row>
    <row r="94" spans="1:9" x14ac:dyDescent="0.2">
      <c r="A94" s="20"/>
      <c r="B94" s="18"/>
      <c r="C94" s="74" t="s">
        <v>16</v>
      </c>
      <c r="D94" s="74" t="s">
        <v>102</v>
      </c>
      <c r="E94" s="74" t="s">
        <v>59</v>
      </c>
      <c r="F94" s="74" t="s">
        <v>24</v>
      </c>
      <c r="G94" s="77">
        <v>56</v>
      </c>
      <c r="H94" s="77">
        <v>0</v>
      </c>
      <c r="I94" s="76">
        <f t="shared" ref="I94" si="43">H94/G94</f>
        <v>0</v>
      </c>
    </row>
    <row r="95" spans="1:9" ht="31.5" customHeight="1" x14ac:dyDescent="0.2">
      <c r="A95" s="20"/>
      <c r="B95" s="18"/>
      <c r="C95" s="74" t="s">
        <v>16</v>
      </c>
      <c r="D95" s="74" t="s">
        <v>30</v>
      </c>
      <c r="E95" s="74" t="s">
        <v>59</v>
      </c>
      <c r="F95" s="74" t="s">
        <v>24</v>
      </c>
      <c r="G95" s="77">
        <v>107.5</v>
      </c>
      <c r="H95" s="77">
        <v>0</v>
      </c>
      <c r="I95" s="76">
        <f t="shared" si="5"/>
        <v>0</v>
      </c>
    </row>
    <row r="96" spans="1:9" ht="31.5" x14ac:dyDescent="0.2">
      <c r="A96" s="28" t="s">
        <v>60</v>
      </c>
      <c r="B96" s="34" t="s">
        <v>173</v>
      </c>
      <c r="C96" s="26"/>
      <c r="D96" s="26"/>
      <c r="E96" s="26" t="s">
        <v>94</v>
      </c>
      <c r="F96" s="26"/>
      <c r="G96" s="62">
        <f>SUM(G97:G98)</f>
        <v>68</v>
      </c>
      <c r="H96" s="62">
        <f>SUM(H97:H98)</f>
        <v>20</v>
      </c>
      <c r="I96" s="27">
        <f t="shared" si="5"/>
        <v>0.29411764705882354</v>
      </c>
    </row>
    <row r="97" spans="1:9" x14ac:dyDescent="0.2">
      <c r="A97" s="16"/>
      <c r="B97" s="36"/>
      <c r="C97" s="74" t="s">
        <v>16</v>
      </c>
      <c r="D97" s="74" t="s">
        <v>102</v>
      </c>
      <c r="E97" s="74" t="s">
        <v>62</v>
      </c>
      <c r="F97" s="74" t="s">
        <v>24</v>
      </c>
      <c r="G97" s="75">
        <v>43</v>
      </c>
      <c r="H97" s="77">
        <v>0</v>
      </c>
      <c r="I97" s="76">
        <f t="shared" ref="I97:I98" si="44">H97/G97</f>
        <v>0</v>
      </c>
    </row>
    <row r="98" spans="1:9" x14ac:dyDescent="0.2">
      <c r="A98" s="24"/>
      <c r="B98" s="36"/>
      <c r="C98" s="74" t="s">
        <v>16</v>
      </c>
      <c r="D98" s="74" t="s">
        <v>17</v>
      </c>
      <c r="E98" s="74" t="s">
        <v>62</v>
      </c>
      <c r="F98" s="74" t="s">
        <v>24</v>
      </c>
      <c r="G98" s="75">
        <v>25</v>
      </c>
      <c r="H98" s="77">
        <v>20</v>
      </c>
      <c r="I98" s="76">
        <f t="shared" si="44"/>
        <v>0.8</v>
      </c>
    </row>
    <row r="99" spans="1:9" ht="31.5" x14ac:dyDescent="0.2">
      <c r="A99" s="38" t="s">
        <v>61</v>
      </c>
      <c r="B99" s="37" t="s">
        <v>64</v>
      </c>
      <c r="C99" s="26"/>
      <c r="D99" s="26"/>
      <c r="E99" s="26" t="s">
        <v>95</v>
      </c>
      <c r="F99" s="26"/>
      <c r="G99" s="60">
        <f>SUM(G100:G100)</f>
        <v>60</v>
      </c>
      <c r="H99" s="60">
        <f>SUM(H100:H100)</f>
        <v>0</v>
      </c>
      <c r="I99" s="27">
        <f t="shared" si="5"/>
        <v>0</v>
      </c>
    </row>
    <row r="100" spans="1:9" x14ac:dyDescent="0.2">
      <c r="A100" s="44"/>
      <c r="B100" s="36"/>
      <c r="C100" s="74" t="s">
        <v>16</v>
      </c>
      <c r="D100" s="74" t="s">
        <v>137</v>
      </c>
      <c r="E100" s="74" t="s">
        <v>65</v>
      </c>
      <c r="F100" s="74" t="s">
        <v>24</v>
      </c>
      <c r="G100" s="75">
        <v>60</v>
      </c>
      <c r="H100" s="75">
        <v>0</v>
      </c>
      <c r="I100" s="76">
        <f t="shared" ref="I100" si="45">H100/G100</f>
        <v>0</v>
      </c>
    </row>
    <row r="101" spans="1:9" ht="31.5" x14ac:dyDescent="0.2">
      <c r="A101" s="35" t="s">
        <v>63</v>
      </c>
      <c r="B101" s="34" t="s">
        <v>175</v>
      </c>
      <c r="C101" s="26"/>
      <c r="D101" s="26"/>
      <c r="E101" s="26" t="s">
        <v>176</v>
      </c>
      <c r="F101" s="26"/>
      <c r="G101" s="60">
        <f>G102</f>
        <v>3975</v>
      </c>
      <c r="H101" s="60">
        <f t="shared" ref="H101:I101" si="46">H102</f>
        <v>0</v>
      </c>
      <c r="I101" s="60">
        <f t="shared" si="46"/>
        <v>0</v>
      </c>
    </row>
    <row r="102" spans="1:9" ht="33.75" customHeight="1" x14ac:dyDescent="0.2">
      <c r="A102" s="99" t="s">
        <v>254</v>
      </c>
      <c r="B102" s="100" t="s">
        <v>353</v>
      </c>
      <c r="C102" s="74" t="s">
        <v>16</v>
      </c>
      <c r="D102" s="74" t="s">
        <v>22</v>
      </c>
      <c r="E102" s="74" t="s">
        <v>354</v>
      </c>
      <c r="F102" s="74" t="s">
        <v>24</v>
      </c>
      <c r="G102" s="75">
        <v>3975</v>
      </c>
      <c r="H102" s="77">
        <v>0</v>
      </c>
      <c r="I102" s="76">
        <f t="shared" si="5"/>
        <v>0</v>
      </c>
    </row>
    <row r="103" spans="1:9" ht="31.5" x14ac:dyDescent="0.2">
      <c r="A103" s="28" t="s">
        <v>66</v>
      </c>
      <c r="B103" s="32" t="s">
        <v>177</v>
      </c>
      <c r="C103" s="26"/>
      <c r="D103" s="26"/>
      <c r="E103" s="26" t="s">
        <v>89</v>
      </c>
      <c r="F103" s="26"/>
      <c r="G103" s="60">
        <f>G104+G106+G105</f>
        <v>5220</v>
      </c>
      <c r="H103" s="60">
        <f>H104+H106+H105</f>
        <v>0</v>
      </c>
      <c r="I103" s="27">
        <f t="shared" si="5"/>
        <v>0</v>
      </c>
    </row>
    <row r="104" spans="1:9" x14ac:dyDescent="0.2">
      <c r="A104" s="49"/>
      <c r="B104" s="50"/>
      <c r="C104" s="74" t="s">
        <v>16</v>
      </c>
      <c r="D104" s="74" t="s">
        <v>68</v>
      </c>
      <c r="E104" s="74" t="s">
        <v>69</v>
      </c>
      <c r="F104" s="74" t="s">
        <v>24</v>
      </c>
      <c r="G104" s="75">
        <v>1200</v>
      </c>
      <c r="H104" s="75">
        <v>0</v>
      </c>
      <c r="I104" s="76">
        <f t="shared" si="5"/>
        <v>0</v>
      </c>
    </row>
    <row r="105" spans="1:9" x14ac:dyDescent="0.2">
      <c r="A105" s="49"/>
      <c r="B105" s="50"/>
      <c r="C105" s="74" t="s">
        <v>18</v>
      </c>
      <c r="D105" s="74" t="s">
        <v>21</v>
      </c>
      <c r="E105" s="74" t="s">
        <v>69</v>
      </c>
      <c r="F105" s="74" t="s">
        <v>24</v>
      </c>
      <c r="G105" s="75">
        <v>381.7</v>
      </c>
      <c r="H105" s="75">
        <v>0</v>
      </c>
      <c r="I105" s="76">
        <f t="shared" si="5"/>
        <v>0</v>
      </c>
    </row>
    <row r="106" spans="1:9" x14ac:dyDescent="0.2">
      <c r="A106" s="49"/>
      <c r="B106" s="50"/>
      <c r="C106" s="74" t="s">
        <v>18</v>
      </c>
      <c r="D106" s="74" t="s">
        <v>21</v>
      </c>
      <c r="E106" s="74" t="s">
        <v>346</v>
      </c>
      <c r="F106" s="74" t="s">
        <v>24</v>
      </c>
      <c r="G106" s="75">
        <v>3638.3</v>
      </c>
      <c r="H106" s="75">
        <v>0</v>
      </c>
      <c r="I106" s="76">
        <f t="shared" ref="I106" si="47">H106/G106</f>
        <v>0</v>
      </c>
    </row>
    <row r="107" spans="1:9" ht="45" customHeight="1" x14ac:dyDescent="0.2">
      <c r="A107" s="28" t="s">
        <v>67</v>
      </c>
      <c r="B107" s="34" t="s">
        <v>206</v>
      </c>
      <c r="C107" s="26"/>
      <c r="D107" s="26"/>
      <c r="E107" s="26" t="s">
        <v>207</v>
      </c>
      <c r="F107" s="26"/>
      <c r="G107" s="60">
        <f>SUM(G108:G108)</f>
        <v>982</v>
      </c>
      <c r="H107" s="60">
        <f>SUM(H108:H108)</f>
        <v>0</v>
      </c>
      <c r="I107" s="27">
        <f t="shared" ref="I107" si="48">H107/G107</f>
        <v>0</v>
      </c>
    </row>
    <row r="108" spans="1:9" ht="48" customHeight="1" x14ac:dyDescent="0.2">
      <c r="A108" s="53" t="s">
        <v>255</v>
      </c>
      <c r="B108" s="55" t="s">
        <v>256</v>
      </c>
      <c r="C108" s="74" t="s">
        <v>16</v>
      </c>
      <c r="D108" s="74" t="s">
        <v>208</v>
      </c>
      <c r="E108" s="74" t="s">
        <v>209</v>
      </c>
      <c r="F108" s="74" t="s">
        <v>24</v>
      </c>
      <c r="G108" s="75">
        <v>982</v>
      </c>
      <c r="H108" s="77">
        <v>0</v>
      </c>
      <c r="I108" s="76">
        <f t="shared" ref="I108" si="49">H108/G108</f>
        <v>0</v>
      </c>
    </row>
    <row r="109" spans="1:9" ht="24.75" customHeight="1" x14ac:dyDescent="0.2">
      <c r="A109" s="28" t="s">
        <v>70</v>
      </c>
      <c r="B109" s="32" t="s">
        <v>178</v>
      </c>
      <c r="C109" s="26"/>
      <c r="D109" s="26"/>
      <c r="E109" s="26" t="s">
        <v>88</v>
      </c>
      <c r="F109" s="26"/>
      <c r="G109" s="66">
        <f>SUM(G110:G117)</f>
        <v>34050.799999999996</v>
      </c>
      <c r="H109" s="66">
        <f>SUM(H110:H117)</f>
        <v>4000</v>
      </c>
      <c r="I109" s="27">
        <f t="shared" si="5"/>
        <v>0.11747154251882483</v>
      </c>
    </row>
    <row r="110" spans="1:9" ht="24.75" customHeight="1" x14ac:dyDescent="0.2">
      <c r="A110" s="101" t="s">
        <v>355</v>
      </c>
      <c r="B110" s="63" t="s">
        <v>356</v>
      </c>
      <c r="C110" s="78" t="s">
        <v>16</v>
      </c>
      <c r="D110" s="74" t="s">
        <v>73</v>
      </c>
      <c r="E110" s="74" t="s">
        <v>357</v>
      </c>
      <c r="F110" s="74" t="s">
        <v>72</v>
      </c>
      <c r="G110" s="77">
        <v>384</v>
      </c>
      <c r="H110" s="77">
        <v>0</v>
      </c>
      <c r="I110" s="76">
        <f t="shared" ref="I110" si="50">H110/G110</f>
        <v>0</v>
      </c>
    </row>
    <row r="111" spans="1:9" ht="22.5" x14ac:dyDescent="0.2">
      <c r="A111" s="56" t="s">
        <v>312</v>
      </c>
      <c r="B111" s="63" t="s">
        <v>315</v>
      </c>
      <c r="C111" s="78" t="s">
        <v>16</v>
      </c>
      <c r="D111" s="74" t="s">
        <v>73</v>
      </c>
      <c r="E111" s="74" t="s">
        <v>310</v>
      </c>
      <c r="F111" s="74" t="s">
        <v>72</v>
      </c>
      <c r="G111" s="77">
        <v>6700</v>
      </c>
      <c r="H111" s="77">
        <v>0</v>
      </c>
      <c r="I111" s="76">
        <f t="shared" si="5"/>
        <v>0</v>
      </c>
    </row>
    <row r="112" spans="1:9" x14ac:dyDescent="0.2">
      <c r="A112" s="115" t="s">
        <v>313</v>
      </c>
      <c r="B112" s="113" t="s">
        <v>316</v>
      </c>
      <c r="C112" s="78" t="s">
        <v>16</v>
      </c>
      <c r="D112" s="74" t="s">
        <v>135</v>
      </c>
      <c r="E112" s="74" t="s">
        <v>202</v>
      </c>
      <c r="F112" s="74" t="s">
        <v>55</v>
      </c>
      <c r="G112" s="75">
        <v>4250</v>
      </c>
      <c r="H112" s="75">
        <v>3700</v>
      </c>
      <c r="I112" s="76">
        <f t="shared" si="5"/>
        <v>0.87058823529411766</v>
      </c>
    </row>
    <row r="113" spans="1:9" x14ac:dyDescent="0.2">
      <c r="A113" s="106"/>
      <c r="B113" s="114"/>
      <c r="C113" s="78" t="s">
        <v>16</v>
      </c>
      <c r="D113" s="74" t="s">
        <v>68</v>
      </c>
      <c r="E113" s="74" t="s">
        <v>211</v>
      </c>
      <c r="F113" s="74" t="s">
        <v>72</v>
      </c>
      <c r="G113" s="75">
        <v>1990</v>
      </c>
      <c r="H113" s="75">
        <v>0</v>
      </c>
      <c r="I113" s="76">
        <f t="shared" ref="I113:I115" si="51">H113/G113</f>
        <v>0</v>
      </c>
    </row>
    <row r="114" spans="1:9" x14ac:dyDescent="0.2">
      <c r="A114" s="106"/>
      <c r="B114" s="114"/>
      <c r="C114" s="78" t="s">
        <v>16</v>
      </c>
      <c r="D114" s="74" t="s">
        <v>27</v>
      </c>
      <c r="E114" s="74" t="s">
        <v>211</v>
      </c>
      <c r="F114" s="74" t="s">
        <v>72</v>
      </c>
      <c r="G114" s="75">
        <v>3397.5</v>
      </c>
      <c r="H114" s="75">
        <v>0</v>
      </c>
      <c r="I114" s="76">
        <f t="shared" si="51"/>
        <v>0</v>
      </c>
    </row>
    <row r="115" spans="1:9" x14ac:dyDescent="0.2">
      <c r="A115" s="106"/>
      <c r="B115" s="114"/>
      <c r="C115" s="78" t="s">
        <v>16</v>
      </c>
      <c r="D115" s="74" t="s">
        <v>21</v>
      </c>
      <c r="E115" s="74" t="s">
        <v>211</v>
      </c>
      <c r="F115" s="74" t="s">
        <v>72</v>
      </c>
      <c r="G115" s="75">
        <v>13537.3</v>
      </c>
      <c r="H115" s="75">
        <v>0</v>
      </c>
      <c r="I115" s="76">
        <f t="shared" si="51"/>
        <v>0</v>
      </c>
    </row>
    <row r="116" spans="1:9" ht="20.25" customHeight="1" x14ac:dyDescent="0.2">
      <c r="A116" s="106"/>
      <c r="B116" s="114"/>
      <c r="C116" s="78" t="s">
        <v>16</v>
      </c>
      <c r="D116" s="74" t="s">
        <v>347</v>
      </c>
      <c r="E116" s="74" t="s">
        <v>211</v>
      </c>
      <c r="F116" s="74" t="s">
        <v>72</v>
      </c>
      <c r="G116" s="75">
        <v>3653.8</v>
      </c>
      <c r="H116" s="75">
        <v>300</v>
      </c>
      <c r="I116" s="76">
        <f t="shared" ref="I116" si="52">H116/G116</f>
        <v>8.210630029010893E-2</v>
      </c>
    </row>
    <row r="117" spans="1:9" ht="24" customHeight="1" x14ac:dyDescent="0.2">
      <c r="A117" s="68" t="s">
        <v>314</v>
      </c>
      <c r="B117" s="70" t="s">
        <v>317</v>
      </c>
      <c r="C117" s="78" t="s">
        <v>16</v>
      </c>
      <c r="D117" s="74" t="s">
        <v>100</v>
      </c>
      <c r="E117" s="74" t="s">
        <v>330</v>
      </c>
      <c r="F117" s="74" t="s">
        <v>24</v>
      </c>
      <c r="G117" s="75">
        <v>138.19999999999999</v>
      </c>
      <c r="H117" s="75">
        <v>0</v>
      </c>
      <c r="I117" s="76">
        <f t="shared" si="5"/>
        <v>0</v>
      </c>
    </row>
    <row r="118" spans="1:9" ht="31.5" x14ac:dyDescent="0.2">
      <c r="A118" s="28" t="s">
        <v>71</v>
      </c>
      <c r="B118" s="32" t="s">
        <v>74</v>
      </c>
      <c r="C118" s="26"/>
      <c r="D118" s="26"/>
      <c r="E118" s="26" t="s">
        <v>96</v>
      </c>
      <c r="F118" s="26"/>
      <c r="G118" s="60">
        <f>SUM(G119:G120)</f>
        <v>430</v>
      </c>
      <c r="H118" s="60">
        <f>SUM(H119:H120)</f>
        <v>98</v>
      </c>
      <c r="I118" s="27">
        <f t="shared" si="5"/>
        <v>0.22790697674418606</v>
      </c>
    </row>
    <row r="119" spans="1:9" x14ac:dyDescent="0.2">
      <c r="A119" s="110"/>
      <c r="B119" s="108"/>
      <c r="C119" s="74" t="s">
        <v>16</v>
      </c>
      <c r="D119" s="74" t="s">
        <v>17</v>
      </c>
      <c r="E119" s="74" t="s">
        <v>77</v>
      </c>
      <c r="F119" s="74" t="s">
        <v>24</v>
      </c>
      <c r="G119" s="77">
        <v>138</v>
      </c>
      <c r="H119" s="77">
        <v>0</v>
      </c>
      <c r="I119" s="76">
        <f t="shared" si="5"/>
        <v>0</v>
      </c>
    </row>
    <row r="120" spans="1:9" x14ac:dyDescent="0.2">
      <c r="A120" s="111"/>
      <c r="B120" s="109"/>
      <c r="C120" s="74" t="s">
        <v>16</v>
      </c>
      <c r="D120" s="74" t="s">
        <v>76</v>
      </c>
      <c r="E120" s="74" t="s">
        <v>77</v>
      </c>
      <c r="F120" s="74" t="s">
        <v>24</v>
      </c>
      <c r="G120" s="77">
        <v>292</v>
      </c>
      <c r="H120" s="77">
        <v>98</v>
      </c>
      <c r="I120" s="76">
        <f t="shared" ref="I120" si="53">H120/G120</f>
        <v>0.33561643835616439</v>
      </c>
    </row>
    <row r="121" spans="1:9" x14ac:dyDescent="0.2">
      <c r="A121" s="28" t="s">
        <v>75</v>
      </c>
      <c r="B121" s="33" t="s">
        <v>179</v>
      </c>
      <c r="C121" s="26"/>
      <c r="D121" s="26"/>
      <c r="E121" s="26" t="s">
        <v>87</v>
      </c>
      <c r="F121" s="26"/>
      <c r="G121" s="60">
        <f>G122</f>
        <v>230</v>
      </c>
      <c r="H121" s="60">
        <f>H122</f>
        <v>8</v>
      </c>
      <c r="I121" s="27">
        <f t="shared" si="5"/>
        <v>3.4782608695652174E-2</v>
      </c>
    </row>
    <row r="122" spans="1:9" ht="22.5" x14ac:dyDescent="0.2">
      <c r="A122" s="43" t="s">
        <v>260</v>
      </c>
      <c r="B122" s="17" t="s">
        <v>257</v>
      </c>
      <c r="C122" s="7" t="s">
        <v>16</v>
      </c>
      <c r="D122" s="7" t="s">
        <v>79</v>
      </c>
      <c r="E122" s="7" t="s">
        <v>80</v>
      </c>
      <c r="F122" s="7" t="s">
        <v>81</v>
      </c>
      <c r="G122" s="58">
        <v>230</v>
      </c>
      <c r="H122" s="58">
        <v>8</v>
      </c>
      <c r="I122" s="8">
        <f t="shared" ref="I122" si="54">H122/G122</f>
        <v>3.4782608695652174E-2</v>
      </c>
    </row>
    <row r="123" spans="1:9" ht="31.5" x14ac:dyDescent="0.2">
      <c r="A123" s="28" t="s">
        <v>78</v>
      </c>
      <c r="B123" s="29" t="s">
        <v>180</v>
      </c>
      <c r="C123" s="26"/>
      <c r="D123" s="26"/>
      <c r="E123" s="26" t="s">
        <v>86</v>
      </c>
      <c r="F123" s="26"/>
      <c r="G123" s="60">
        <f>SUM(G124:G124)</f>
        <v>11292.8</v>
      </c>
      <c r="H123" s="60">
        <f>SUM(H124:H124)</f>
        <v>1614.1</v>
      </c>
      <c r="I123" s="27">
        <f t="shared" ref="I123:I209" si="55">H123/G123</f>
        <v>0.14293177954094644</v>
      </c>
    </row>
    <row r="124" spans="1:9" ht="22.5" x14ac:dyDescent="0.2">
      <c r="A124" s="43" t="s">
        <v>259</v>
      </c>
      <c r="B124" s="42" t="s">
        <v>258</v>
      </c>
      <c r="C124" s="7" t="s">
        <v>16</v>
      </c>
      <c r="D124" s="7" t="s">
        <v>83</v>
      </c>
      <c r="E124" s="7" t="s">
        <v>84</v>
      </c>
      <c r="F124" s="7" t="s">
        <v>24</v>
      </c>
      <c r="G124" s="58">
        <v>11292.8</v>
      </c>
      <c r="H124" s="58">
        <v>1614.1</v>
      </c>
      <c r="I124" s="8">
        <f t="shared" si="55"/>
        <v>0.14293177954094644</v>
      </c>
    </row>
    <row r="125" spans="1:9" ht="24" customHeight="1" x14ac:dyDescent="0.2">
      <c r="A125" s="28" t="s">
        <v>82</v>
      </c>
      <c r="B125" s="29" t="s">
        <v>138</v>
      </c>
      <c r="C125" s="31"/>
      <c r="D125" s="31"/>
      <c r="E125" s="26" t="s">
        <v>98</v>
      </c>
      <c r="F125" s="31"/>
      <c r="G125" s="60">
        <f>SUM(G126:G138)</f>
        <v>42274.7</v>
      </c>
      <c r="H125" s="60">
        <f>SUM(H126:H138)</f>
        <v>11181.400000000001</v>
      </c>
      <c r="I125" s="27">
        <f t="shared" si="55"/>
        <v>0.26449389351077601</v>
      </c>
    </row>
    <row r="126" spans="1:9" x14ac:dyDescent="0.2">
      <c r="A126" s="106" t="s">
        <v>262</v>
      </c>
      <c r="B126" s="103" t="s">
        <v>261</v>
      </c>
      <c r="C126" s="74" t="s">
        <v>16</v>
      </c>
      <c r="D126" s="74" t="s">
        <v>28</v>
      </c>
      <c r="E126" s="74" t="s">
        <v>97</v>
      </c>
      <c r="F126" s="74" t="s">
        <v>25</v>
      </c>
      <c r="G126" s="75">
        <v>7778</v>
      </c>
      <c r="H126" s="75">
        <v>2114.1</v>
      </c>
      <c r="I126" s="76">
        <f t="shared" si="55"/>
        <v>0.2718050912831062</v>
      </c>
    </row>
    <row r="127" spans="1:9" x14ac:dyDescent="0.2">
      <c r="A127" s="106"/>
      <c r="B127" s="104"/>
      <c r="C127" s="74" t="s">
        <v>16</v>
      </c>
      <c r="D127" s="74" t="s">
        <v>28</v>
      </c>
      <c r="E127" s="74" t="s">
        <v>97</v>
      </c>
      <c r="F127" s="74" t="s">
        <v>24</v>
      </c>
      <c r="G127" s="75">
        <v>829</v>
      </c>
      <c r="H127" s="75">
        <v>134.4</v>
      </c>
      <c r="I127" s="76">
        <f t="shared" si="55"/>
        <v>0.16212303980699638</v>
      </c>
    </row>
    <row r="128" spans="1:9" x14ac:dyDescent="0.2">
      <c r="A128" s="106"/>
      <c r="B128" s="104"/>
      <c r="C128" s="74" t="s">
        <v>16</v>
      </c>
      <c r="D128" s="74" t="s">
        <v>28</v>
      </c>
      <c r="E128" s="74" t="s">
        <v>97</v>
      </c>
      <c r="F128" s="74" t="s">
        <v>23</v>
      </c>
      <c r="G128" s="75">
        <v>14</v>
      </c>
      <c r="H128" s="75">
        <v>0</v>
      </c>
      <c r="I128" s="76">
        <f t="shared" si="55"/>
        <v>0</v>
      </c>
    </row>
    <row r="129" spans="1:9" x14ac:dyDescent="0.2">
      <c r="A129" s="106"/>
      <c r="B129" s="104"/>
      <c r="C129" s="74" t="s">
        <v>16</v>
      </c>
      <c r="D129" s="74" t="s">
        <v>100</v>
      </c>
      <c r="E129" s="74" t="s">
        <v>97</v>
      </c>
      <c r="F129" s="74" t="s">
        <v>25</v>
      </c>
      <c r="G129" s="75">
        <v>17062.2</v>
      </c>
      <c r="H129" s="75">
        <v>4709.5</v>
      </c>
      <c r="I129" s="76">
        <f t="shared" si="55"/>
        <v>0.27601950510485163</v>
      </c>
    </row>
    <row r="130" spans="1:9" x14ac:dyDescent="0.2">
      <c r="A130" s="106"/>
      <c r="B130" s="104"/>
      <c r="C130" s="74" t="s">
        <v>16</v>
      </c>
      <c r="D130" s="74" t="s">
        <v>100</v>
      </c>
      <c r="E130" s="74" t="s">
        <v>97</v>
      </c>
      <c r="F130" s="74" t="s">
        <v>24</v>
      </c>
      <c r="G130" s="75">
        <v>4317.3</v>
      </c>
      <c r="H130" s="75">
        <v>1348.7</v>
      </c>
      <c r="I130" s="76">
        <f t="shared" si="55"/>
        <v>0.3123943205244018</v>
      </c>
    </row>
    <row r="131" spans="1:9" x14ac:dyDescent="0.2">
      <c r="A131" s="106"/>
      <c r="B131" s="104"/>
      <c r="C131" s="74" t="s">
        <v>16</v>
      </c>
      <c r="D131" s="74" t="s">
        <v>100</v>
      </c>
      <c r="E131" s="74" t="s">
        <v>97</v>
      </c>
      <c r="F131" s="74" t="s">
        <v>23</v>
      </c>
      <c r="G131" s="58">
        <v>19.2</v>
      </c>
      <c r="H131" s="58">
        <v>1.1000000000000001</v>
      </c>
      <c r="I131" s="8">
        <f t="shared" si="55"/>
        <v>5.7291666666666671E-2</v>
      </c>
    </row>
    <row r="132" spans="1:9" x14ac:dyDescent="0.2">
      <c r="A132" s="106"/>
      <c r="B132" s="104"/>
      <c r="C132" s="74" t="s">
        <v>16</v>
      </c>
      <c r="D132" s="74" t="s">
        <v>30</v>
      </c>
      <c r="E132" s="74" t="s">
        <v>136</v>
      </c>
      <c r="F132" s="74" t="s">
        <v>25</v>
      </c>
      <c r="G132" s="75">
        <v>82.1</v>
      </c>
      <c r="H132" s="75">
        <v>0</v>
      </c>
      <c r="I132" s="76">
        <f t="shared" ref="I132" si="56">H132/G132</f>
        <v>0</v>
      </c>
    </row>
    <row r="133" spans="1:9" x14ac:dyDescent="0.2">
      <c r="A133" s="106"/>
      <c r="B133" s="104"/>
      <c r="C133" s="74" t="s">
        <v>16</v>
      </c>
      <c r="D133" s="74" t="s">
        <v>30</v>
      </c>
      <c r="E133" s="74" t="s">
        <v>136</v>
      </c>
      <c r="F133" s="74" t="s">
        <v>24</v>
      </c>
      <c r="G133" s="75">
        <v>50</v>
      </c>
      <c r="H133" s="75">
        <v>3</v>
      </c>
      <c r="I133" s="76">
        <f t="shared" si="55"/>
        <v>0.06</v>
      </c>
    </row>
    <row r="134" spans="1:9" x14ac:dyDescent="0.2">
      <c r="A134" s="106"/>
      <c r="B134" s="104"/>
      <c r="C134" s="74" t="s">
        <v>16</v>
      </c>
      <c r="D134" s="74" t="s">
        <v>100</v>
      </c>
      <c r="E134" s="74" t="s">
        <v>136</v>
      </c>
      <c r="F134" s="74" t="s">
        <v>81</v>
      </c>
      <c r="G134" s="75">
        <v>12</v>
      </c>
      <c r="H134" s="75">
        <v>0</v>
      </c>
      <c r="I134" s="76">
        <f t="shared" ref="I134" si="57">H134/G134</f>
        <v>0</v>
      </c>
    </row>
    <row r="135" spans="1:9" x14ac:dyDescent="0.2">
      <c r="A135" s="106"/>
      <c r="B135" s="104"/>
      <c r="C135" s="74" t="s">
        <v>16</v>
      </c>
      <c r="D135" s="74" t="s">
        <v>100</v>
      </c>
      <c r="E135" s="74" t="s">
        <v>308</v>
      </c>
      <c r="F135" s="74" t="s">
        <v>24</v>
      </c>
      <c r="G135" s="75">
        <v>177.2</v>
      </c>
      <c r="H135" s="77">
        <v>0</v>
      </c>
      <c r="I135" s="76">
        <f t="shared" ref="I135" si="58">H135/G135</f>
        <v>0</v>
      </c>
    </row>
    <row r="136" spans="1:9" x14ac:dyDescent="0.2">
      <c r="A136" s="106"/>
      <c r="B136" s="104"/>
      <c r="C136" s="74" t="s">
        <v>16</v>
      </c>
      <c r="D136" s="74" t="s">
        <v>100</v>
      </c>
      <c r="E136" s="74" t="s">
        <v>348</v>
      </c>
      <c r="F136" s="74" t="s">
        <v>24</v>
      </c>
      <c r="G136" s="75">
        <v>1994.7</v>
      </c>
      <c r="H136" s="77">
        <v>0</v>
      </c>
      <c r="I136" s="76">
        <f t="shared" ref="I136" si="59">H136/G136</f>
        <v>0</v>
      </c>
    </row>
    <row r="137" spans="1:9" x14ac:dyDescent="0.2">
      <c r="A137" s="106"/>
      <c r="B137" s="104"/>
      <c r="C137" s="74" t="s">
        <v>16</v>
      </c>
      <c r="D137" s="74" t="s">
        <v>28</v>
      </c>
      <c r="E137" s="74" t="s">
        <v>99</v>
      </c>
      <c r="F137" s="74" t="s">
        <v>25</v>
      </c>
      <c r="G137" s="75">
        <v>3142</v>
      </c>
      <c r="H137" s="77">
        <v>857.1</v>
      </c>
      <c r="I137" s="76">
        <f t="shared" si="55"/>
        <v>0.27278803309993638</v>
      </c>
    </row>
    <row r="138" spans="1:9" x14ac:dyDescent="0.2">
      <c r="A138" s="107"/>
      <c r="B138" s="105"/>
      <c r="C138" s="74" t="s">
        <v>16</v>
      </c>
      <c r="D138" s="74" t="s">
        <v>100</v>
      </c>
      <c r="E138" s="74" t="s">
        <v>99</v>
      </c>
      <c r="F138" s="74" t="s">
        <v>25</v>
      </c>
      <c r="G138" s="75">
        <v>6797</v>
      </c>
      <c r="H138" s="77">
        <v>2013.5</v>
      </c>
      <c r="I138" s="76">
        <f t="shared" si="55"/>
        <v>0.2962336324849198</v>
      </c>
    </row>
    <row r="139" spans="1:9" ht="31.5" x14ac:dyDescent="0.2">
      <c r="A139" s="28" t="s">
        <v>85</v>
      </c>
      <c r="B139" s="29" t="s">
        <v>139</v>
      </c>
      <c r="C139" s="26"/>
      <c r="D139" s="26"/>
      <c r="E139" s="26" t="s">
        <v>104</v>
      </c>
      <c r="F139" s="26"/>
      <c r="G139" s="60">
        <f>SUM(G140:G140)</f>
        <v>120</v>
      </c>
      <c r="H139" s="60">
        <f>SUM(H140:H140)</f>
        <v>0</v>
      </c>
      <c r="I139" s="27">
        <f t="shared" si="55"/>
        <v>0</v>
      </c>
    </row>
    <row r="140" spans="1:9" x14ac:dyDescent="0.2">
      <c r="A140" s="30"/>
      <c r="B140" s="45"/>
      <c r="C140" s="7" t="s">
        <v>16</v>
      </c>
      <c r="D140" s="7" t="s">
        <v>102</v>
      </c>
      <c r="E140" s="7" t="s">
        <v>181</v>
      </c>
      <c r="F140" s="7" t="s">
        <v>24</v>
      </c>
      <c r="G140" s="58">
        <v>120</v>
      </c>
      <c r="H140" s="58">
        <v>0</v>
      </c>
      <c r="I140" s="8">
        <f t="shared" ref="I140" si="60">H140/G140</f>
        <v>0</v>
      </c>
    </row>
    <row r="141" spans="1:9" ht="12.75" customHeight="1" x14ac:dyDescent="0.2">
      <c r="A141" s="28" t="s">
        <v>101</v>
      </c>
      <c r="B141" s="29" t="s">
        <v>106</v>
      </c>
      <c r="C141" s="26"/>
      <c r="D141" s="26"/>
      <c r="E141" s="26" t="s">
        <v>107</v>
      </c>
      <c r="F141" s="26"/>
      <c r="G141" s="60">
        <f>SUM(G142:G189)</f>
        <v>134004.5</v>
      </c>
      <c r="H141" s="66">
        <f>SUM(H142:H189)</f>
        <v>36037.1</v>
      </c>
      <c r="I141" s="27">
        <f t="shared" si="55"/>
        <v>0.26892455104119639</v>
      </c>
    </row>
    <row r="142" spans="1:9" x14ac:dyDescent="0.2">
      <c r="A142" s="106" t="s">
        <v>265</v>
      </c>
      <c r="B142" s="113" t="s">
        <v>263</v>
      </c>
      <c r="C142" s="74" t="s">
        <v>16</v>
      </c>
      <c r="D142" s="74" t="s">
        <v>108</v>
      </c>
      <c r="E142" s="74" t="s">
        <v>109</v>
      </c>
      <c r="F142" s="74" t="s">
        <v>25</v>
      </c>
      <c r="G142" s="75">
        <v>2130.9</v>
      </c>
      <c r="H142" s="75">
        <v>803.3</v>
      </c>
      <c r="I142" s="76">
        <f t="shared" si="55"/>
        <v>0.37697686423576887</v>
      </c>
    </row>
    <row r="143" spans="1:9" ht="12.75" customHeight="1" x14ac:dyDescent="0.2">
      <c r="A143" s="106"/>
      <c r="B143" s="116"/>
      <c r="C143" s="74" t="s">
        <v>16</v>
      </c>
      <c r="D143" s="74" t="s">
        <v>108</v>
      </c>
      <c r="E143" s="74" t="s">
        <v>110</v>
      </c>
      <c r="F143" s="74" t="s">
        <v>25</v>
      </c>
      <c r="G143" s="75">
        <v>867</v>
      </c>
      <c r="H143" s="75">
        <v>0</v>
      </c>
      <c r="I143" s="76">
        <f t="shared" si="55"/>
        <v>0</v>
      </c>
    </row>
    <row r="144" spans="1:9" x14ac:dyDescent="0.2">
      <c r="A144" s="106" t="s">
        <v>266</v>
      </c>
      <c r="B144" s="118" t="s">
        <v>264</v>
      </c>
      <c r="C144" s="74" t="s">
        <v>16</v>
      </c>
      <c r="D144" s="74" t="s">
        <v>111</v>
      </c>
      <c r="E144" s="74" t="s">
        <v>112</v>
      </c>
      <c r="F144" s="74" t="s">
        <v>25</v>
      </c>
      <c r="G144" s="75">
        <v>38209.4</v>
      </c>
      <c r="H144" s="75">
        <v>11845.9</v>
      </c>
      <c r="I144" s="76">
        <f t="shared" si="55"/>
        <v>0.3100258051683617</v>
      </c>
    </row>
    <row r="145" spans="1:9" x14ac:dyDescent="0.2">
      <c r="A145" s="106"/>
      <c r="B145" s="119"/>
      <c r="C145" s="74" t="s">
        <v>16</v>
      </c>
      <c r="D145" s="74" t="s">
        <v>111</v>
      </c>
      <c r="E145" s="74" t="s">
        <v>112</v>
      </c>
      <c r="F145" s="74" t="s">
        <v>24</v>
      </c>
      <c r="G145" s="75">
        <v>9176</v>
      </c>
      <c r="H145" s="75">
        <v>2801.3</v>
      </c>
      <c r="I145" s="76">
        <f t="shared" si="55"/>
        <v>0.30528552746294685</v>
      </c>
    </row>
    <row r="146" spans="1:9" x14ac:dyDescent="0.2">
      <c r="A146" s="106"/>
      <c r="B146" s="119"/>
      <c r="C146" s="74" t="s">
        <v>16</v>
      </c>
      <c r="D146" s="74" t="s">
        <v>111</v>
      </c>
      <c r="E146" s="74" t="s">
        <v>112</v>
      </c>
      <c r="F146" s="74" t="s">
        <v>23</v>
      </c>
      <c r="G146" s="75">
        <v>648</v>
      </c>
      <c r="H146" s="75">
        <v>624.4</v>
      </c>
      <c r="I146" s="76">
        <f t="shared" si="55"/>
        <v>0.96358024691358024</v>
      </c>
    </row>
    <row r="147" spans="1:9" x14ac:dyDescent="0.2">
      <c r="A147" s="106"/>
      <c r="B147" s="119"/>
      <c r="C147" s="74" t="s">
        <v>16</v>
      </c>
      <c r="D147" s="74" t="s">
        <v>102</v>
      </c>
      <c r="E147" s="74" t="s">
        <v>112</v>
      </c>
      <c r="F147" s="74" t="s">
        <v>24</v>
      </c>
      <c r="G147" s="75">
        <v>439</v>
      </c>
      <c r="H147" s="75">
        <v>142.4</v>
      </c>
      <c r="I147" s="76">
        <f t="shared" ref="I147:I148" si="61">H147/G147</f>
        <v>0.32437357630979502</v>
      </c>
    </row>
    <row r="148" spans="1:9" x14ac:dyDescent="0.2">
      <c r="A148" s="106"/>
      <c r="B148" s="119"/>
      <c r="C148" s="74" t="s">
        <v>16</v>
      </c>
      <c r="D148" s="74" t="s">
        <v>132</v>
      </c>
      <c r="E148" s="74" t="s">
        <v>112</v>
      </c>
      <c r="F148" s="74" t="s">
        <v>24</v>
      </c>
      <c r="G148" s="75">
        <v>100</v>
      </c>
      <c r="H148" s="75">
        <v>0</v>
      </c>
      <c r="I148" s="76">
        <f t="shared" si="61"/>
        <v>0</v>
      </c>
    </row>
    <row r="149" spans="1:9" x14ac:dyDescent="0.2">
      <c r="A149" s="106"/>
      <c r="B149" s="119"/>
      <c r="C149" s="74" t="s">
        <v>16</v>
      </c>
      <c r="D149" s="74" t="s">
        <v>102</v>
      </c>
      <c r="E149" s="74" t="s">
        <v>112</v>
      </c>
      <c r="F149" s="74" t="s">
        <v>23</v>
      </c>
      <c r="G149" s="75">
        <v>181</v>
      </c>
      <c r="H149" s="75">
        <v>0</v>
      </c>
      <c r="I149" s="76">
        <f t="shared" ref="I149" si="62">H149/G149</f>
        <v>0</v>
      </c>
    </row>
    <row r="150" spans="1:9" x14ac:dyDescent="0.2">
      <c r="A150" s="106"/>
      <c r="B150" s="119"/>
      <c r="C150" s="74" t="s">
        <v>16</v>
      </c>
      <c r="D150" s="74" t="s">
        <v>137</v>
      </c>
      <c r="E150" s="74" t="s">
        <v>290</v>
      </c>
      <c r="F150" s="74" t="s">
        <v>24</v>
      </c>
      <c r="G150" s="75">
        <v>300</v>
      </c>
      <c r="H150" s="75">
        <v>0</v>
      </c>
      <c r="I150" s="76">
        <f t="shared" si="55"/>
        <v>0</v>
      </c>
    </row>
    <row r="151" spans="1:9" ht="11.25" customHeight="1" x14ac:dyDescent="0.2">
      <c r="A151" s="106"/>
      <c r="B151" s="119"/>
      <c r="C151" s="74" t="s">
        <v>16</v>
      </c>
      <c r="D151" s="74" t="s">
        <v>30</v>
      </c>
      <c r="E151" s="74" t="s">
        <v>290</v>
      </c>
      <c r="F151" s="74" t="s">
        <v>24</v>
      </c>
      <c r="G151" s="75">
        <v>200</v>
      </c>
      <c r="H151" s="75">
        <v>9.1999999999999993</v>
      </c>
      <c r="I151" s="76">
        <f t="shared" ref="I151:I152" si="63">H151/G151</f>
        <v>4.5999999999999999E-2</v>
      </c>
    </row>
    <row r="152" spans="1:9" x14ac:dyDescent="0.2">
      <c r="A152" s="106"/>
      <c r="B152" s="119"/>
      <c r="C152" s="74" t="s">
        <v>16</v>
      </c>
      <c r="D152" s="74" t="s">
        <v>331</v>
      </c>
      <c r="E152" s="74" t="s">
        <v>290</v>
      </c>
      <c r="F152" s="74" t="s">
        <v>24</v>
      </c>
      <c r="G152" s="75">
        <v>936.5</v>
      </c>
      <c r="H152" s="75">
        <v>299.60000000000002</v>
      </c>
      <c r="I152" s="76">
        <f t="shared" si="63"/>
        <v>0.31991457554725045</v>
      </c>
    </row>
    <row r="153" spans="1:9" ht="12.75" customHeight="1" x14ac:dyDescent="0.2">
      <c r="A153" s="106"/>
      <c r="B153" s="120"/>
      <c r="C153" s="74" t="s">
        <v>16</v>
      </c>
      <c r="D153" s="74" t="s">
        <v>111</v>
      </c>
      <c r="E153" s="74" t="s">
        <v>113</v>
      </c>
      <c r="F153" s="74" t="s">
        <v>25</v>
      </c>
      <c r="G153" s="75">
        <v>17829.900000000001</v>
      </c>
      <c r="H153" s="75">
        <v>6147.3</v>
      </c>
      <c r="I153" s="76">
        <f t="shared" ref="I153" si="64">H153/G153</f>
        <v>0.34477478841720927</v>
      </c>
    </row>
    <row r="154" spans="1:9" x14ac:dyDescent="0.2">
      <c r="A154" s="106" t="s">
        <v>268</v>
      </c>
      <c r="B154" s="113" t="s">
        <v>267</v>
      </c>
      <c r="C154" s="74" t="s">
        <v>16</v>
      </c>
      <c r="D154" s="74" t="s">
        <v>102</v>
      </c>
      <c r="E154" s="74" t="s">
        <v>114</v>
      </c>
      <c r="F154" s="74" t="s">
        <v>25</v>
      </c>
      <c r="G154" s="75">
        <v>6723.9</v>
      </c>
      <c r="H154" s="75">
        <v>2120.6999999999998</v>
      </c>
      <c r="I154" s="76">
        <f t="shared" si="55"/>
        <v>0.31539731405880517</v>
      </c>
    </row>
    <row r="155" spans="1:9" x14ac:dyDescent="0.2">
      <c r="A155" s="106"/>
      <c r="B155" s="114"/>
      <c r="C155" s="74" t="s">
        <v>16</v>
      </c>
      <c r="D155" s="74" t="s">
        <v>102</v>
      </c>
      <c r="E155" s="74" t="s">
        <v>114</v>
      </c>
      <c r="F155" s="74" t="s">
        <v>24</v>
      </c>
      <c r="G155" s="75">
        <v>288.7</v>
      </c>
      <c r="H155" s="75">
        <v>42.3</v>
      </c>
      <c r="I155" s="76">
        <f t="shared" si="55"/>
        <v>0.14651887772774505</v>
      </c>
    </row>
    <row r="156" spans="1:9" x14ac:dyDescent="0.2">
      <c r="A156" s="106"/>
      <c r="B156" s="114"/>
      <c r="C156" s="74" t="s">
        <v>16</v>
      </c>
      <c r="D156" s="74" t="s">
        <v>102</v>
      </c>
      <c r="E156" s="74" t="s">
        <v>114</v>
      </c>
      <c r="F156" s="74" t="s">
        <v>23</v>
      </c>
      <c r="G156" s="75">
        <v>272</v>
      </c>
      <c r="H156" s="75">
        <v>4.4000000000000004</v>
      </c>
      <c r="I156" s="76">
        <f t="shared" ref="I156:I159" si="65">H156/G156</f>
        <v>1.6176470588235296E-2</v>
      </c>
    </row>
    <row r="157" spans="1:9" x14ac:dyDescent="0.2">
      <c r="A157" s="106"/>
      <c r="B157" s="114"/>
      <c r="C157" s="74" t="s">
        <v>16</v>
      </c>
      <c r="D157" s="74" t="s">
        <v>102</v>
      </c>
      <c r="E157" s="74" t="s">
        <v>318</v>
      </c>
      <c r="F157" s="74" t="s">
        <v>24</v>
      </c>
      <c r="G157" s="75">
        <v>158.9</v>
      </c>
      <c r="H157" s="75">
        <v>109.2</v>
      </c>
      <c r="I157" s="76">
        <f t="shared" ref="I157" si="66">H157/G157</f>
        <v>0.68722466960352424</v>
      </c>
    </row>
    <row r="158" spans="1:9" x14ac:dyDescent="0.2">
      <c r="A158" s="106"/>
      <c r="B158" s="114"/>
      <c r="C158" s="74" t="s">
        <v>16</v>
      </c>
      <c r="D158" s="74" t="s">
        <v>30</v>
      </c>
      <c r="E158" s="74" t="s">
        <v>318</v>
      </c>
      <c r="F158" s="74" t="s">
        <v>24</v>
      </c>
      <c r="G158" s="75">
        <v>30</v>
      </c>
      <c r="H158" s="75">
        <v>7.5</v>
      </c>
      <c r="I158" s="76">
        <f t="shared" ref="I158" si="67">H158/G158</f>
        <v>0.25</v>
      </c>
    </row>
    <row r="159" spans="1:9" x14ac:dyDescent="0.2">
      <c r="A159" s="106"/>
      <c r="B159" s="114"/>
      <c r="C159" s="74" t="s">
        <v>16</v>
      </c>
      <c r="D159" s="74" t="s">
        <v>102</v>
      </c>
      <c r="E159" s="74" t="s">
        <v>115</v>
      </c>
      <c r="F159" s="74" t="s">
        <v>25</v>
      </c>
      <c r="G159" s="75">
        <v>2441</v>
      </c>
      <c r="H159" s="75">
        <v>813.7</v>
      </c>
      <c r="I159" s="76">
        <f t="shared" si="65"/>
        <v>0.33334698893895948</v>
      </c>
    </row>
    <row r="160" spans="1:9" x14ac:dyDescent="0.2">
      <c r="A160" s="106" t="s">
        <v>269</v>
      </c>
      <c r="B160" s="113" t="s">
        <v>270</v>
      </c>
      <c r="C160" s="74" t="s">
        <v>16</v>
      </c>
      <c r="D160" s="74" t="s">
        <v>102</v>
      </c>
      <c r="E160" s="74" t="s">
        <v>182</v>
      </c>
      <c r="F160" s="74" t="s">
        <v>24</v>
      </c>
      <c r="G160" s="75">
        <v>150</v>
      </c>
      <c r="H160" s="75">
        <v>37</v>
      </c>
      <c r="I160" s="76">
        <f t="shared" si="55"/>
        <v>0.24666666666666667</v>
      </c>
    </row>
    <row r="161" spans="1:9" ht="12.75" customHeight="1" x14ac:dyDescent="0.2">
      <c r="A161" s="106"/>
      <c r="B161" s="116"/>
      <c r="C161" s="74" t="s">
        <v>16</v>
      </c>
      <c r="D161" s="74" t="s">
        <v>22</v>
      </c>
      <c r="E161" s="74" t="s">
        <v>182</v>
      </c>
      <c r="F161" s="74" t="s">
        <v>24</v>
      </c>
      <c r="G161" s="75">
        <v>200.5</v>
      </c>
      <c r="H161" s="75">
        <v>0</v>
      </c>
      <c r="I161" s="76">
        <f t="shared" si="55"/>
        <v>0</v>
      </c>
    </row>
    <row r="162" spans="1:9" ht="12.75" customHeight="1" x14ac:dyDescent="0.2">
      <c r="A162" s="106" t="s">
        <v>271</v>
      </c>
      <c r="B162" s="118" t="s">
        <v>272</v>
      </c>
      <c r="C162" s="74" t="s">
        <v>16</v>
      </c>
      <c r="D162" s="74" t="s">
        <v>292</v>
      </c>
      <c r="E162" s="74" t="s">
        <v>293</v>
      </c>
      <c r="F162" s="74" t="s">
        <v>25</v>
      </c>
      <c r="G162" s="75">
        <v>15370.2</v>
      </c>
      <c r="H162" s="75">
        <v>3235.9</v>
      </c>
      <c r="I162" s="76">
        <f t="shared" ref="I162:I163" si="68">H162/G162</f>
        <v>0.21053076732898726</v>
      </c>
    </row>
    <row r="163" spans="1:9" ht="12.75" customHeight="1" x14ac:dyDescent="0.2">
      <c r="A163" s="106"/>
      <c r="B163" s="119"/>
      <c r="C163" s="74" t="s">
        <v>16</v>
      </c>
      <c r="D163" s="74" t="s">
        <v>292</v>
      </c>
      <c r="E163" s="74" t="s">
        <v>293</v>
      </c>
      <c r="F163" s="74" t="s">
        <v>24</v>
      </c>
      <c r="G163" s="75">
        <v>3323.1</v>
      </c>
      <c r="H163" s="75">
        <v>275.60000000000002</v>
      </c>
      <c r="I163" s="76">
        <f t="shared" si="68"/>
        <v>8.2934609250398736E-2</v>
      </c>
    </row>
    <row r="164" spans="1:9" ht="12.75" customHeight="1" x14ac:dyDescent="0.2">
      <c r="A164" s="106"/>
      <c r="B164" s="119"/>
      <c r="C164" s="74" t="s">
        <v>16</v>
      </c>
      <c r="D164" s="74" t="s">
        <v>292</v>
      </c>
      <c r="E164" s="74" t="s">
        <v>332</v>
      </c>
      <c r="F164" s="74" t="s">
        <v>25</v>
      </c>
      <c r="G164" s="75">
        <v>6258</v>
      </c>
      <c r="H164" s="75">
        <v>1972.8</v>
      </c>
      <c r="I164" s="76">
        <f t="shared" ref="I164:I165" si="69">H164/G164</f>
        <v>0.3152444870565676</v>
      </c>
    </row>
    <row r="165" spans="1:9" ht="12.75" customHeight="1" x14ac:dyDescent="0.2">
      <c r="A165" s="106"/>
      <c r="B165" s="119"/>
      <c r="C165" s="74" t="s">
        <v>16</v>
      </c>
      <c r="D165" s="74" t="s">
        <v>292</v>
      </c>
      <c r="E165" s="74" t="s">
        <v>293</v>
      </c>
      <c r="F165" s="74" t="s">
        <v>23</v>
      </c>
      <c r="G165" s="75">
        <v>5</v>
      </c>
      <c r="H165" s="75">
        <v>0</v>
      </c>
      <c r="I165" s="76">
        <f t="shared" si="69"/>
        <v>0</v>
      </c>
    </row>
    <row r="166" spans="1:9" ht="12.75" customHeight="1" x14ac:dyDescent="0.2">
      <c r="A166" s="106"/>
      <c r="B166" s="119"/>
      <c r="C166" s="74" t="s">
        <v>16</v>
      </c>
      <c r="D166" s="74" t="s">
        <v>116</v>
      </c>
      <c r="E166" s="74" t="s">
        <v>134</v>
      </c>
      <c r="F166" s="74" t="s">
        <v>24</v>
      </c>
      <c r="G166" s="75">
        <v>732</v>
      </c>
      <c r="H166" s="75">
        <v>200</v>
      </c>
      <c r="I166" s="76">
        <f t="shared" si="55"/>
        <v>0.27322404371584702</v>
      </c>
    </row>
    <row r="167" spans="1:9" x14ac:dyDescent="0.2">
      <c r="A167" s="106"/>
      <c r="B167" s="119"/>
      <c r="C167" s="74" t="s">
        <v>16</v>
      </c>
      <c r="D167" s="74" t="s">
        <v>73</v>
      </c>
      <c r="E167" s="74" t="s">
        <v>134</v>
      </c>
      <c r="F167" s="74" t="s">
        <v>24</v>
      </c>
      <c r="G167" s="75">
        <v>153</v>
      </c>
      <c r="H167" s="75">
        <v>36.299999999999997</v>
      </c>
      <c r="I167" s="76">
        <f t="shared" si="55"/>
        <v>0.2372549019607843</v>
      </c>
    </row>
    <row r="168" spans="1:9" x14ac:dyDescent="0.2">
      <c r="A168" s="106"/>
      <c r="B168" s="119"/>
      <c r="C168" s="74" t="s">
        <v>16</v>
      </c>
      <c r="D168" s="74" t="s">
        <v>68</v>
      </c>
      <c r="E168" s="74" t="s">
        <v>117</v>
      </c>
      <c r="F168" s="74" t="s">
        <v>24</v>
      </c>
      <c r="G168" s="75">
        <v>900</v>
      </c>
      <c r="H168" s="77">
        <v>264.8</v>
      </c>
      <c r="I168" s="76">
        <f t="shared" ref="I168" si="70">H168/G168</f>
        <v>0.29422222222222222</v>
      </c>
    </row>
    <row r="169" spans="1:9" x14ac:dyDescent="0.2">
      <c r="A169" s="106" t="s">
        <v>273</v>
      </c>
      <c r="B169" s="113" t="s">
        <v>274</v>
      </c>
      <c r="C169" s="74" t="s">
        <v>16</v>
      </c>
      <c r="D169" s="74" t="s">
        <v>118</v>
      </c>
      <c r="E169" s="74" t="s">
        <v>119</v>
      </c>
      <c r="F169" s="74" t="s">
        <v>24</v>
      </c>
      <c r="G169" s="75">
        <v>1.6</v>
      </c>
      <c r="H169" s="77">
        <v>0</v>
      </c>
      <c r="I169" s="76">
        <f t="shared" si="55"/>
        <v>0</v>
      </c>
    </row>
    <row r="170" spans="1:9" x14ac:dyDescent="0.2">
      <c r="A170" s="106"/>
      <c r="B170" s="114"/>
      <c r="C170" s="74" t="s">
        <v>16</v>
      </c>
      <c r="D170" s="74" t="s">
        <v>30</v>
      </c>
      <c r="E170" s="74" t="s">
        <v>127</v>
      </c>
      <c r="F170" s="74" t="s">
        <v>24</v>
      </c>
      <c r="G170" s="75">
        <v>21</v>
      </c>
      <c r="H170" s="77">
        <v>0</v>
      </c>
      <c r="I170" s="76">
        <f t="shared" ref="I170" si="71">H170/G170</f>
        <v>0</v>
      </c>
    </row>
    <row r="171" spans="1:9" x14ac:dyDescent="0.2">
      <c r="A171" s="106"/>
      <c r="B171" s="114"/>
      <c r="C171" s="74" t="s">
        <v>16</v>
      </c>
      <c r="D171" s="74" t="s">
        <v>126</v>
      </c>
      <c r="E171" s="74" t="s">
        <v>127</v>
      </c>
      <c r="F171" s="74" t="s">
        <v>25</v>
      </c>
      <c r="G171" s="75">
        <v>1610.8</v>
      </c>
      <c r="H171" s="75">
        <v>438.9</v>
      </c>
      <c r="I171" s="76">
        <f t="shared" si="55"/>
        <v>0.27247330518996771</v>
      </c>
    </row>
    <row r="172" spans="1:9" x14ac:dyDescent="0.2">
      <c r="A172" s="106"/>
      <c r="B172" s="114"/>
      <c r="C172" s="74" t="s">
        <v>16</v>
      </c>
      <c r="D172" s="74" t="s">
        <v>126</v>
      </c>
      <c r="E172" s="74" t="s">
        <v>127</v>
      </c>
      <c r="F172" s="74" t="s">
        <v>24</v>
      </c>
      <c r="G172" s="75">
        <v>113.7</v>
      </c>
      <c r="H172" s="75">
        <v>25.9</v>
      </c>
      <c r="I172" s="76">
        <f t="shared" si="55"/>
        <v>0.227792436235708</v>
      </c>
    </row>
    <row r="173" spans="1:9" ht="13.5" customHeight="1" x14ac:dyDescent="0.2">
      <c r="A173" s="106"/>
      <c r="B173" s="114"/>
      <c r="C173" s="74" t="s">
        <v>16</v>
      </c>
      <c r="D173" s="74" t="s">
        <v>102</v>
      </c>
      <c r="E173" s="74" t="s">
        <v>120</v>
      </c>
      <c r="F173" s="74" t="s">
        <v>25</v>
      </c>
      <c r="G173" s="75">
        <v>1430.2</v>
      </c>
      <c r="H173" s="75">
        <v>457.9</v>
      </c>
      <c r="I173" s="76">
        <f t="shared" si="55"/>
        <v>0.32016501188644941</v>
      </c>
    </row>
    <row r="174" spans="1:9" x14ac:dyDescent="0.2">
      <c r="A174" s="106"/>
      <c r="B174" s="114"/>
      <c r="C174" s="74" t="s">
        <v>16</v>
      </c>
      <c r="D174" s="74" t="s">
        <v>102</v>
      </c>
      <c r="E174" s="74" t="s">
        <v>120</v>
      </c>
      <c r="F174" s="74" t="s">
        <v>24</v>
      </c>
      <c r="G174" s="75">
        <v>234.2</v>
      </c>
      <c r="H174" s="75">
        <v>46.1</v>
      </c>
      <c r="I174" s="76">
        <f t="shared" si="55"/>
        <v>0.19684030742954742</v>
      </c>
    </row>
    <row r="175" spans="1:9" x14ac:dyDescent="0.2">
      <c r="A175" s="106"/>
      <c r="B175" s="114"/>
      <c r="C175" s="74" t="s">
        <v>16</v>
      </c>
      <c r="D175" s="74" t="s">
        <v>102</v>
      </c>
      <c r="E175" s="74" t="s">
        <v>121</v>
      </c>
      <c r="F175" s="74" t="s">
        <v>25</v>
      </c>
      <c r="G175" s="75">
        <v>761</v>
      </c>
      <c r="H175" s="75">
        <v>265</v>
      </c>
      <c r="I175" s="76">
        <f t="shared" si="55"/>
        <v>0.34822601839684625</v>
      </c>
    </row>
    <row r="176" spans="1:9" x14ac:dyDescent="0.2">
      <c r="A176" s="106"/>
      <c r="B176" s="114"/>
      <c r="C176" s="74" t="s">
        <v>16</v>
      </c>
      <c r="D176" s="74" t="s">
        <v>102</v>
      </c>
      <c r="E176" s="74" t="s">
        <v>121</v>
      </c>
      <c r="F176" s="74" t="s">
        <v>24</v>
      </c>
      <c r="G176" s="75">
        <v>60.3</v>
      </c>
      <c r="H176" s="75">
        <v>14.6</v>
      </c>
      <c r="I176" s="76">
        <f t="shared" si="55"/>
        <v>0.24212271973466004</v>
      </c>
    </row>
    <row r="177" spans="1:9" x14ac:dyDescent="0.2">
      <c r="A177" s="106"/>
      <c r="B177" s="114"/>
      <c r="C177" s="74" t="s">
        <v>16</v>
      </c>
      <c r="D177" s="74" t="s">
        <v>125</v>
      </c>
      <c r="E177" s="74" t="s">
        <v>124</v>
      </c>
      <c r="F177" s="74" t="s">
        <v>24</v>
      </c>
      <c r="G177" s="75">
        <v>549.79999999999995</v>
      </c>
      <c r="H177" s="77">
        <v>0</v>
      </c>
      <c r="I177" s="76">
        <f t="shared" ref="I177" si="72">H177/G177</f>
        <v>0</v>
      </c>
    </row>
    <row r="178" spans="1:9" x14ac:dyDescent="0.2">
      <c r="A178" s="106"/>
      <c r="B178" s="114"/>
      <c r="C178" s="74" t="s">
        <v>16</v>
      </c>
      <c r="D178" s="74" t="s">
        <v>102</v>
      </c>
      <c r="E178" s="74" t="s">
        <v>122</v>
      </c>
      <c r="F178" s="74" t="s">
        <v>25</v>
      </c>
      <c r="G178" s="75">
        <v>789.9</v>
      </c>
      <c r="H178" s="75">
        <v>240.1</v>
      </c>
      <c r="I178" s="76">
        <f t="shared" si="55"/>
        <v>0.30396252690213954</v>
      </c>
    </row>
    <row r="179" spans="1:9" x14ac:dyDescent="0.2">
      <c r="A179" s="106"/>
      <c r="B179" s="114"/>
      <c r="C179" s="74" t="s">
        <v>16</v>
      </c>
      <c r="D179" s="74" t="s">
        <v>102</v>
      </c>
      <c r="E179" s="74" t="s">
        <v>122</v>
      </c>
      <c r="F179" s="74" t="s">
        <v>24</v>
      </c>
      <c r="G179" s="75">
        <v>72.7</v>
      </c>
      <c r="H179" s="75">
        <v>3.2</v>
      </c>
      <c r="I179" s="76">
        <f t="shared" si="55"/>
        <v>4.4016506189821183E-2</v>
      </c>
    </row>
    <row r="180" spans="1:9" ht="17.25" customHeight="1" x14ac:dyDescent="0.2">
      <c r="A180" s="106"/>
      <c r="B180" s="116"/>
      <c r="C180" s="74" t="s">
        <v>16</v>
      </c>
      <c r="D180" s="74" t="s">
        <v>102</v>
      </c>
      <c r="E180" s="74" t="s">
        <v>123</v>
      </c>
      <c r="F180" s="74" t="s">
        <v>24</v>
      </c>
      <c r="G180" s="75">
        <v>0.7</v>
      </c>
      <c r="H180" s="75">
        <v>0</v>
      </c>
      <c r="I180" s="76">
        <f t="shared" si="55"/>
        <v>0</v>
      </c>
    </row>
    <row r="181" spans="1:9" ht="19.5" customHeight="1" x14ac:dyDescent="0.2">
      <c r="A181" s="106" t="s">
        <v>275</v>
      </c>
      <c r="B181" s="113" t="s">
        <v>276</v>
      </c>
      <c r="C181" s="74" t="s">
        <v>16</v>
      </c>
      <c r="D181" s="74" t="s">
        <v>111</v>
      </c>
      <c r="E181" s="74" t="s">
        <v>128</v>
      </c>
      <c r="F181" s="74" t="s">
        <v>25</v>
      </c>
      <c r="G181" s="75">
        <v>1850</v>
      </c>
      <c r="H181" s="75">
        <v>369.9</v>
      </c>
      <c r="I181" s="76">
        <f t="shared" si="55"/>
        <v>0.19994594594594595</v>
      </c>
    </row>
    <row r="182" spans="1:9" x14ac:dyDescent="0.2">
      <c r="A182" s="106"/>
      <c r="B182" s="116"/>
      <c r="C182" s="74" t="s">
        <v>16</v>
      </c>
      <c r="D182" s="74" t="s">
        <v>111</v>
      </c>
      <c r="E182" s="74" t="s">
        <v>128</v>
      </c>
      <c r="F182" s="74" t="s">
        <v>24</v>
      </c>
      <c r="G182" s="75">
        <v>20</v>
      </c>
      <c r="H182" s="75">
        <v>0</v>
      </c>
      <c r="I182" s="76">
        <f t="shared" si="55"/>
        <v>0</v>
      </c>
    </row>
    <row r="183" spans="1:9" ht="46.5" customHeight="1" x14ac:dyDescent="0.2">
      <c r="A183" s="43" t="s">
        <v>278</v>
      </c>
      <c r="B183" s="42" t="s">
        <v>277</v>
      </c>
      <c r="C183" s="74" t="s">
        <v>16</v>
      </c>
      <c r="D183" s="74" t="s">
        <v>129</v>
      </c>
      <c r="E183" s="74" t="s">
        <v>130</v>
      </c>
      <c r="F183" s="74" t="s">
        <v>81</v>
      </c>
      <c r="G183" s="75">
        <v>7369.2</v>
      </c>
      <c r="H183" s="75">
        <v>2381.9</v>
      </c>
      <c r="I183" s="76">
        <f t="shared" si="55"/>
        <v>0.3232236877815774</v>
      </c>
    </row>
    <row r="184" spans="1:9" x14ac:dyDescent="0.2">
      <c r="A184" s="72"/>
      <c r="B184" s="113" t="s">
        <v>280</v>
      </c>
      <c r="C184" s="74" t="s">
        <v>16</v>
      </c>
      <c r="D184" s="74" t="s">
        <v>28</v>
      </c>
      <c r="E184" s="74" t="s">
        <v>131</v>
      </c>
      <c r="F184" s="74" t="s">
        <v>24</v>
      </c>
      <c r="G184" s="75">
        <v>1800</v>
      </c>
      <c r="H184" s="75">
        <v>0</v>
      </c>
      <c r="I184" s="76">
        <f t="shared" si="55"/>
        <v>0</v>
      </c>
    </row>
    <row r="185" spans="1:9" x14ac:dyDescent="0.2">
      <c r="A185" s="72"/>
      <c r="B185" s="114"/>
      <c r="C185" s="74" t="s">
        <v>16</v>
      </c>
      <c r="D185" s="74" t="s">
        <v>100</v>
      </c>
      <c r="E185" s="74" t="s">
        <v>131</v>
      </c>
      <c r="F185" s="74" t="s">
        <v>24</v>
      </c>
      <c r="G185" s="75">
        <v>2105</v>
      </c>
      <c r="H185" s="75">
        <v>0</v>
      </c>
      <c r="I185" s="76">
        <f t="shared" ref="I185:I188" si="73">H185/G185</f>
        <v>0</v>
      </c>
    </row>
    <row r="186" spans="1:9" x14ac:dyDescent="0.2">
      <c r="A186" s="72"/>
      <c r="B186" s="114"/>
      <c r="C186" s="74" t="s">
        <v>18</v>
      </c>
      <c r="D186" s="74" t="s">
        <v>27</v>
      </c>
      <c r="E186" s="74" t="s">
        <v>131</v>
      </c>
      <c r="F186" s="74" t="s">
        <v>24</v>
      </c>
      <c r="G186" s="75">
        <v>2390</v>
      </c>
      <c r="H186" s="75">
        <v>0</v>
      </c>
      <c r="I186" s="76">
        <f t="shared" si="73"/>
        <v>0</v>
      </c>
    </row>
    <row r="187" spans="1:9" x14ac:dyDescent="0.2">
      <c r="A187" s="72"/>
      <c r="B187" s="114"/>
      <c r="C187" s="74" t="s">
        <v>18</v>
      </c>
      <c r="D187" s="74" t="s">
        <v>21</v>
      </c>
      <c r="E187" s="74" t="s">
        <v>131</v>
      </c>
      <c r="F187" s="74" t="s">
        <v>24</v>
      </c>
      <c r="G187" s="75">
        <v>2960.4</v>
      </c>
      <c r="H187" s="75">
        <v>0</v>
      </c>
      <c r="I187" s="76">
        <f t="shared" si="73"/>
        <v>0</v>
      </c>
    </row>
    <row r="188" spans="1:9" x14ac:dyDescent="0.2">
      <c r="A188" s="72"/>
      <c r="B188" s="114"/>
      <c r="C188" s="74" t="s">
        <v>18</v>
      </c>
      <c r="D188" s="74" t="s">
        <v>28</v>
      </c>
      <c r="E188" s="74" t="s">
        <v>131</v>
      </c>
      <c r="F188" s="74" t="s">
        <v>26</v>
      </c>
      <c r="G188" s="75">
        <v>1500</v>
      </c>
      <c r="H188" s="75">
        <v>0</v>
      </c>
      <c r="I188" s="76">
        <f t="shared" si="73"/>
        <v>0</v>
      </c>
    </row>
    <row r="189" spans="1:9" x14ac:dyDescent="0.2">
      <c r="A189" s="69" t="s">
        <v>279</v>
      </c>
      <c r="B189" s="116"/>
      <c r="C189" s="74" t="s">
        <v>16</v>
      </c>
      <c r="D189" s="74" t="s">
        <v>19</v>
      </c>
      <c r="E189" s="74" t="s">
        <v>131</v>
      </c>
      <c r="F189" s="74" t="s">
        <v>24</v>
      </c>
      <c r="G189" s="75">
        <v>340</v>
      </c>
      <c r="H189" s="75">
        <v>0</v>
      </c>
      <c r="I189" s="76">
        <f t="shared" ref="I189" si="74">H189/G189</f>
        <v>0</v>
      </c>
    </row>
    <row r="190" spans="1:9" ht="31.5" x14ac:dyDescent="0.2">
      <c r="A190" s="28" t="s">
        <v>103</v>
      </c>
      <c r="B190" s="25" t="s">
        <v>183</v>
      </c>
      <c r="C190" s="26"/>
      <c r="D190" s="26"/>
      <c r="E190" s="26" t="s">
        <v>133</v>
      </c>
      <c r="F190" s="26"/>
      <c r="G190" s="60">
        <f>SUM(G191:G192)</f>
        <v>40</v>
      </c>
      <c r="H190" s="60">
        <f>SUM(H191:H192)</f>
        <v>0</v>
      </c>
      <c r="I190" s="27">
        <f t="shared" si="55"/>
        <v>0</v>
      </c>
    </row>
    <row r="191" spans="1:9" ht="33.75" x14ac:dyDescent="0.2">
      <c r="A191" s="69" t="s">
        <v>281</v>
      </c>
      <c r="B191" s="73" t="s">
        <v>298</v>
      </c>
      <c r="C191" s="7" t="s">
        <v>16</v>
      </c>
      <c r="D191" s="7" t="s">
        <v>132</v>
      </c>
      <c r="E191" s="7" t="s">
        <v>333</v>
      </c>
      <c r="F191" s="7" t="s">
        <v>24</v>
      </c>
      <c r="G191" s="58">
        <v>30</v>
      </c>
      <c r="H191" s="58">
        <v>0</v>
      </c>
      <c r="I191" s="8">
        <f t="shared" ref="I191" si="75">H191/G191</f>
        <v>0</v>
      </c>
    </row>
    <row r="192" spans="1:9" ht="22.5" x14ac:dyDescent="0.2">
      <c r="A192" s="69" t="s">
        <v>282</v>
      </c>
      <c r="B192" s="70" t="s">
        <v>299</v>
      </c>
      <c r="C192" s="7" t="s">
        <v>16</v>
      </c>
      <c r="D192" s="7" t="s">
        <v>76</v>
      </c>
      <c r="E192" s="7" t="s">
        <v>334</v>
      </c>
      <c r="F192" s="7" t="s">
        <v>24</v>
      </c>
      <c r="G192" s="59">
        <v>10</v>
      </c>
      <c r="H192" s="59">
        <v>0</v>
      </c>
      <c r="I192" s="8">
        <v>0</v>
      </c>
    </row>
    <row r="193" spans="1:9" ht="42" x14ac:dyDescent="0.2">
      <c r="A193" s="28" t="s">
        <v>105</v>
      </c>
      <c r="B193" s="25" t="s">
        <v>303</v>
      </c>
      <c r="C193" s="26"/>
      <c r="D193" s="26"/>
      <c r="E193" s="26" t="s">
        <v>301</v>
      </c>
      <c r="F193" s="26"/>
      <c r="G193" s="60">
        <f>SUM(G194:G194)</f>
        <v>100</v>
      </c>
      <c r="H193" s="60">
        <f>SUM(H194:H194)</f>
        <v>0</v>
      </c>
      <c r="I193" s="27">
        <f t="shared" si="55"/>
        <v>0</v>
      </c>
    </row>
    <row r="194" spans="1:9" x14ac:dyDescent="0.2">
      <c r="A194" s="30"/>
      <c r="B194" s="71"/>
      <c r="C194" s="7" t="s">
        <v>16</v>
      </c>
      <c r="D194" s="7" t="s">
        <v>102</v>
      </c>
      <c r="E194" s="7" t="s">
        <v>302</v>
      </c>
      <c r="F194" s="7" t="s">
        <v>26</v>
      </c>
      <c r="G194" s="58">
        <v>100</v>
      </c>
      <c r="H194" s="58">
        <v>0</v>
      </c>
      <c r="I194" s="8">
        <f t="shared" ref="I194" si="76">H194/G194</f>
        <v>0</v>
      </c>
    </row>
    <row r="195" spans="1:9" ht="31.5" x14ac:dyDescent="0.2">
      <c r="A195" s="28" t="s">
        <v>190</v>
      </c>
      <c r="B195" s="25" t="s">
        <v>184</v>
      </c>
      <c r="C195" s="26"/>
      <c r="D195" s="26"/>
      <c r="E195" s="26" t="s">
        <v>185</v>
      </c>
      <c r="F195" s="26"/>
      <c r="G195" s="60">
        <f>SUM(G196:G196)</f>
        <v>5</v>
      </c>
      <c r="H195" s="60">
        <f>SUM(H196:H196)</f>
        <v>0</v>
      </c>
      <c r="I195" s="27">
        <f t="shared" ref="I195:I196" si="77">H195/G195</f>
        <v>0</v>
      </c>
    </row>
    <row r="196" spans="1:9" x14ac:dyDescent="0.2">
      <c r="A196" s="30"/>
      <c r="B196" s="48"/>
      <c r="C196" s="7" t="s">
        <v>16</v>
      </c>
      <c r="D196" s="7" t="s">
        <v>102</v>
      </c>
      <c r="E196" s="7" t="s">
        <v>186</v>
      </c>
      <c r="F196" s="7" t="s">
        <v>24</v>
      </c>
      <c r="G196" s="58">
        <v>5</v>
      </c>
      <c r="H196" s="58">
        <v>0</v>
      </c>
      <c r="I196" s="8">
        <f t="shared" si="77"/>
        <v>0</v>
      </c>
    </row>
    <row r="197" spans="1:9" ht="31.5" x14ac:dyDescent="0.2">
      <c r="A197" s="28" t="s">
        <v>194</v>
      </c>
      <c r="B197" s="25" t="s">
        <v>291</v>
      </c>
      <c r="C197" s="26"/>
      <c r="D197" s="26"/>
      <c r="E197" s="26" t="s">
        <v>187</v>
      </c>
      <c r="F197" s="26"/>
      <c r="G197" s="60">
        <f>SUM(G198:G198)</f>
        <v>5</v>
      </c>
      <c r="H197" s="60">
        <f>SUM(H198:H198)</f>
        <v>0</v>
      </c>
      <c r="I197" s="27">
        <f t="shared" ref="I197:I198" si="78">H197/G197</f>
        <v>0</v>
      </c>
    </row>
    <row r="198" spans="1:9" x14ac:dyDescent="0.2">
      <c r="A198" s="30"/>
      <c r="B198" s="41"/>
      <c r="C198" s="7" t="s">
        <v>16</v>
      </c>
      <c r="D198" s="7" t="s">
        <v>188</v>
      </c>
      <c r="E198" s="7" t="s">
        <v>189</v>
      </c>
      <c r="F198" s="7" t="s">
        <v>24</v>
      </c>
      <c r="G198" s="58">
        <v>5</v>
      </c>
      <c r="H198" s="58">
        <v>0</v>
      </c>
      <c r="I198" s="8">
        <f t="shared" si="78"/>
        <v>0</v>
      </c>
    </row>
    <row r="199" spans="1:9" ht="21" x14ac:dyDescent="0.2">
      <c r="A199" s="28" t="s">
        <v>198</v>
      </c>
      <c r="B199" s="25" t="s">
        <v>191</v>
      </c>
      <c r="C199" s="26"/>
      <c r="D199" s="26"/>
      <c r="E199" s="26" t="s">
        <v>192</v>
      </c>
      <c r="F199" s="26"/>
      <c r="G199" s="60">
        <f>SUM(G200:G202)</f>
        <v>921</v>
      </c>
      <c r="H199" s="60">
        <f>SUM(H200:H202)</f>
        <v>83.4</v>
      </c>
      <c r="I199" s="27">
        <f t="shared" ref="I199:I202" si="79">H199/G199</f>
        <v>9.0553745928338772E-2</v>
      </c>
    </row>
    <row r="200" spans="1:9" x14ac:dyDescent="0.2">
      <c r="A200" s="30"/>
      <c r="B200" s="41"/>
      <c r="C200" s="7" t="s">
        <v>16</v>
      </c>
      <c r="D200" s="7" t="s">
        <v>102</v>
      </c>
      <c r="E200" s="7" t="s">
        <v>193</v>
      </c>
      <c r="F200" s="7" t="s">
        <v>24</v>
      </c>
      <c r="G200" s="58">
        <v>723</v>
      </c>
      <c r="H200" s="58">
        <v>68.400000000000006</v>
      </c>
      <c r="I200" s="8">
        <f t="shared" ref="I200:I201" si="80">H200/G200</f>
        <v>9.4605809128630716E-2</v>
      </c>
    </row>
    <row r="201" spans="1:9" x14ac:dyDescent="0.2">
      <c r="A201" s="30"/>
      <c r="B201" s="54"/>
      <c r="C201" s="7" t="s">
        <v>16</v>
      </c>
      <c r="D201" s="7" t="s">
        <v>188</v>
      </c>
      <c r="E201" s="7" t="s">
        <v>193</v>
      </c>
      <c r="F201" s="7" t="s">
        <v>24</v>
      </c>
      <c r="G201" s="58">
        <v>148</v>
      </c>
      <c r="H201" s="58">
        <v>0</v>
      </c>
      <c r="I201" s="8">
        <f t="shared" si="80"/>
        <v>0</v>
      </c>
    </row>
    <row r="202" spans="1:9" x14ac:dyDescent="0.2">
      <c r="A202" s="30"/>
      <c r="B202" s="41"/>
      <c r="C202" s="7" t="s">
        <v>16</v>
      </c>
      <c r="D202" s="7" t="s">
        <v>30</v>
      </c>
      <c r="E202" s="7" t="s">
        <v>193</v>
      </c>
      <c r="F202" s="7" t="s">
        <v>24</v>
      </c>
      <c r="G202" s="58">
        <v>50</v>
      </c>
      <c r="H202" s="58">
        <v>15</v>
      </c>
      <c r="I202" s="8">
        <f t="shared" si="79"/>
        <v>0.3</v>
      </c>
    </row>
    <row r="203" spans="1:9" ht="31.5" x14ac:dyDescent="0.2">
      <c r="A203" s="28" t="s">
        <v>210</v>
      </c>
      <c r="B203" s="25" t="s">
        <v>195</v>
      </c>
      <c r="C203" s="26"/>
      <c r="D203" s="26"/>
      <c r="E203" s="26" t="s">
        <v>196</v>
      </c>
      <c r="F203" s="26"/>
      <c r="G203" s="60">
        <f>SUM(G204:G204)</f>
        <v>100</v>
      </c>
      <c r="H203" s="60">
        <f>SUM(H204:H204)</f>
        <v>0</v>
      </c>
      <c r="I203" s="27">
        <f t="shared" ref="I203:I204" si="81">H203/G203</f>
        <v>0</v>
      </c>
    </row>
    <row r="204" spans="1:9" x14ac:dyDescent="0.2">
      <c r="A204" s="30"/>
      <c r="B204" s="41"/>
      <c r="C204" s="7" t="s">
        <v>16</v>
      </c>
      <c r="D204" s="7" t="s">
        <v>17</v>
      </c>
      <c r="E204" s="7" t="s">
        <v>197</v>
      </c>
      <c r="F204" s="7" t="s">
        <v>24</v>
      </c>
      <c r="G204" s="58">
        <v>100</v>
      </c>
      <c r="H204" s="58">
        <v>0</v>
      </c>
      <c r="I204" s="8">
        <f t="shared" si="81"/>
        <v>0</v>
      </c>
    </row>
    <row r="205" spans="1:9" ht="31.5" x14ac:dyDescent="0.2">
      <c r="A205" s="28" t="s">
        <v>286</v>
      </c>
      <c r="B205" s="25" t="s">
        <v>199</v>
      </c>
      <c r="C205" s="26"/>
      <c r="D205" s="26"/>
      <c r="E205" s="26" t="s">
        <v>200</v>
      </c>
      <c r="F205" s="26"/>
      <c r="G205" s="60">
        <f>G206</f>
        <v>697.8</v>
      </c>
      <c r="H205" s="60">
        <f>H206</f>
        <v>0</v>
      </c>
      <c r="I205" s="27">
        <f t="shared" ref="I205" si="82">H205/G205</f>
        <v>0</v>
      </c>
    </row>
    <row r="206" spans="1:9" x14ac:dyDescent="0.2">
      <c r="A206" s="24"/>
      <c r="B206" s="41"/>
      <c r="C206" s="7" t="s">
        <v>18</v>
      </c>
      <c r="D206" s="7" t="s">
        <v>21</v>
      </c>
      <c r="E206" s="7" t="s">
        <v>201</v>
      </c>
      <c r="F206" s="7" t="s">
        <v>25</v>
      </c>
      <c r="G206" s="58">
        <v>697.8</v>
      </c>
      <c r="H206" s="58">
        <v>0</v>
      </c>
      <c r="I206" s="8">
        <f t="shared" ref="I206:I207" si="83">H206/G206</f>
        <v>0</v>
      </c>
    </row>
    <row r="207" spans="1:9" ht="31.5" x14ac:dyDescent="0.2">
      <c r="A207" s="28" t="s">
        <v>300</v>
      </c>
      <c r="B207" s="25" t="s">
        <v>287</v>
      </c>
      <c r="C207" s="26"/>
      <c r="D207" s="26"/>
      <c r="E207" s="26" t="s">
        <v>288</v>
      </c>
      <c r="F207" s="26"/>
      <c r="G207" s="60">
        <f>SUM(G208:G208)</f>
        <v>53.6</v>
      </c>
      <c r="H207" s="60">
        <f>SUM(H208:H208)</f>
        <v>0</v>
      </c>
      <c r="I207" s="27">
        <f t="shared" si="83"/>
        <v>0</v>
      </c>
    </row>
    <row r="208" spans="1:9" x14ac:dyDescent="0.2">
      <c r="A208" s="24"/>
      <c r="B208" s="41"/>
      <c r="C208" s="7" t="s">
        <v>16</v>
      </c>
      <c r="D208" s="7" t="s">
        <v>102</v>
      </c>
      <c r="E208" s="7" t="s">
        <v>289</v>
      </c>
      <c r="F208" s="7" t="s">
        <v>24</v>
      </c>
      <c r="G208" s="58">
        <v>53.6</v>
      </c>
      <c r="H208" s="58">
        <v>0</v>
      </c>
      <c r="I208" s="8">
        <f t="shared" ref="I208" si="84">H208/G208</f>
        <v>0</v>
      </c>
    </row>
    <row r="209" spans="1:9" x14ac:dyDescent="0.2">
      <c r="A209" s="139"/>
      <c r="B209" s="140"/>
      <c r="C209" s="11"/>
      <c r="D209" s="11"/>
      <c r="E209" s="11"/>
      <c r="F209" s="11"/>
      <c r="G209" s="64">
        <f>G6+G80+G91+G93+G96+G99+G101+G103+G109+G118+G121+G123+G125+G139+G141+G190+G195+G197+G199+G203+G205+G107+G207+G193</f>
        <v>1774911.1000000006</v>
      </c>
      <c r="H209" s="64">
        <f>H6+H80+H91+H93+H96+H99+H101+H103+H109+H118+H121+H123+H125+H139+H141+H190+H195+H197+H199+H203+H205+H107+H207+H193</f>
        <v>395157.99999999994</v>
      </c>
      <c r="I209" s="6">
        <f t="shared" si="55"/>
        <v>0.22263537593516644</v>
      </c>
    </row>
    <row r="210" spans="1:9" x14ac:dyDescent="0.2">
      <c r="A210" s="13"/>
      <c r="B210" s="9"/>
      <c r="C210" s="9"/>
      <c r="D210" s="9"/>
      <c r="E210" s="9"/>
      <c r="F210" s="9"/>
      <c r="G210" s="4"/>
      <c r="H210" s="4"/>
      <c r="I210" s="4"/>
    </row>
    <row r="211" spans="1:9" x14ac:dyDescent="0.2">
      <c r="A211" s="13"/>
      <c r="B211" s="9"/>
      <c r="C211" s="9"/>
      <c r="D211" s="9"/>
      <c r="E211" s="9"/>
      <c r="F211" s="9"/>
      <c r="G211" s="19"/>
      <c r="H211" s="19"/>
      <c r="I211" s="4"/>
    </row>
    <row r="212" spans="1:9" ht="15.75" x14ac:dyDescent="0.25">
      <c r="A212" s="65" t="s">
        <v>319</v>
      </c>
      <c r="B212" s="65"/>
      <c r="C212" s="10"/>
      <c r="D212" s="10"/>
      <c r="E212" s="10"/>
      <c r="F212" s="10"/>
      <c r="G212" s="5"/>
      <c r="H212" s="5"/>
      <c r="I212" s="5"/>
    </row>
    <row r="213" spans="1:9" ht="15.75" x14ac:dyDescent="0.25">
      <c r="A213" s="121" t="s">
        <v>20</v>
      </c>
      <c r="B213" s="121"/>
      <c r="C213" s="10"/>
      <c r="D213" s="10"/>
      <c r="E213" s="10"/>
      <c r="F213" s="10"/>
      <c r="G213" s="117" t="s">
        <v>320</v>
      </c>
      <c r="H213" s="117"/>
      <c r="I213" s="117"/>
    </row>
    <row r="214" spans="1:9" x14ac:dyDescent="0.2">
      <c r="A214" s="13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13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138" t="s">
        <v>335</v>
      </c>
      <c r="B216" s="138"/>
      <c r="C216" s="4"/>
      <c r="D216" s="4"/>
      <c r="E216" s="4"/>
      <c r="F216" s="4"/>
      <c r="G216" s="4"/>
      <c r="H216" s="4"/>
      <c r="I216" s="4"/>
    </row>
    <row r="217" spans="1:9" x14ac:dyDescent="0.2">
      <c r="A217" s="13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13"/>
      <c r="B218" s="4"/>
      <c r="C218" s="4"/>
      <c r="D218" s="4"/>
      <c r="E218" s="4"/>
      <c r="F218" s="4"/>
      <c r="G218" s="4"/>
      <c r="H218" s="4"/>
      <c r="I218" s="4"/>
    </row>
  </sheetData>
  <autoFilter ref="A4:I209">
    <filterColumn colId="2" showButton="0"/>
    <filterColumn colId="3" showButton="0"/>
    <filterColumn colId="4" showButton="0"/>
  </autoFilter>
  <dataConsolidate/>
  <mergeCells count="58">
    <mergeCell ref="B45:B51"/>
    <mergeCell ref="B52:B57"/>
    <mergeCell ref="A52:A57"/>
    <mergeCell ref="B22:B23"/>
    <mergeCell ref="A216:B216"/>
    <mergeCell ref="A209:B209"/>
    <mergeCell ref="A160:A161"/>
    <mergeCell ref="A169:A180"/>
    <mergeCell ref="A181:A182"/>
    <mergeCell ref="B184:B189"/>
    <mergeCell ref="A75:A78"/>
    <mergeCell ref="B75:B78"/>
    <mergeCell ref="A38:A43"/>
    <mergeCell ref="B38:B43"/>
    <mergeCell ref="A58:A71"/>
    <mergeCell ref="B72:B74"/>
    <mergeCell ref="A72:A74"/>
    <mergeCell ref="B58:B71"/>
    <mergeCell ref="A45:A51"/>
    <mergeCell ref="A32:A36"/>
    <mergeCell ref="B32:B36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3:A14"/>
    <mergeCell ref="B13:B14"/>
    <mergeCell ref="B20:B21"/>
    <mergeCell ref="A20:A21"/>
    <mergeCell ref="A22:A23"/>
    <mergeCell ref="G213:I213"/>
    <mergeCell ref="B142:B143"/>
    <mergeCell ref="B154:B159"/>
    <mergeCell ref="B160:B161"/>
    <mergeCell ref="B169:B180"/>
    <mergeCell ref="B181:B182"/>
    <mergeCell ref="B144:B153"/>
    <mergeCell ref="A213:B213"/>
    <mergeCell ref="A162:A168"/>
    <mergeCell ref="B162:B168"/>
    <mergeCell ref="A142:A143"/>
    <mergeCell ref="A154:A159"/>
    <mergeCell ref="A144:A153"/>
    <mergeCell ref="B126:B138"/>
    <mergeCell ref="A126:A138"/>
    <mergeCell ref="B119:B120"/>
    <mergeCell ref="A119:A120"/>
    <mergeCell ref="A82:A85"/>
    <mergeCell ref="B82:B85"/>
    <mergeCell ref="B112:B116"/>
    <mergeCell ref="A112:A116"/>
    <mergeCell ref="A87:A88"/>
    <mergeCell ref="B87:B88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2023-04-06T02:16:58Z</cp:lastPrinted>
  <dcterms:created xsi:type="dcterms:W3CDTF">2002-03-11T10:22:12Z</dcterms:created>
  <dcterms:modified xsi:type="dcterms:W3CDTF">2023-04-06T02:17:11Z</dcterms:modified>
</cp:coreProperties>
</file>